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91" documentId="13_ncr:1_{F6CB121F-512D-4AA6-A0C1-0FB36C537598}" xr6:coauthVersionLast="47" xr6:coauthVersionMax="47" xr10:uidLastSave="{BCBC2163-D12C-4A25-A0B7-724E68B8277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5" l="1"/>
  <c r="G9"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L39" i="6"/>
  <c r="J39" i="6"/>
  <c r="I39" i="6"/>
  <c r="G39" i="6"/>
  <c r="B39" i="6"/>
  <c r="L38" i="6"/>
  <c r="J38" i="6"/>
  <c r="I38" i="6"/>
  <c r="G38" i="6"/>
  <c r="B38" i="6"/>
  <c r="L37" i="6"/>
  <c r="J37" i="6"/>
  <c r="I37" i="6"/>
  <c r="G37" i="6"/>
  <c r="B37"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G5" i="5"/>
  <c r="I5" i="5"/>
  <c r="J5" i="5"/>
  <c r="L5" i="5"/>
  <c r="B6" i="5"/>
  <c r="G6" i="5"/>
  <c r="I6" i="5"/>
  <c r="J6" i="5"/>
  <c r="L6" i="5"/>
  <c r="B7" i="5"/>
  <c r="G7" i="5"/>
  <c r="I7" i="5"/>
  <c r="J7" i="5"/>
  <c r="L7" i="5"/>
  <c r="B8" i="5"/>
  <c r="I8" i="5"/>
  <c r="J8" i="5"/>
  <c r="L8" i="5"/>
  <c r="B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<sst xmlns="http://schemas.openxmlformats.org/spreadsheetml/2006/main" count="180322" uniqueCount="39133">
  <si>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</si>
  <si>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</si>
  <si>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</si>
  <si>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</si>
  <si>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</si>
  <si>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</si>
  <si>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</si>
  <si>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</si>
  <si>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</si>
  <si>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</si>
  <si>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</si>
  <si>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</si>
  <si>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</si>
  <si>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</si>
  <si>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</si>
  <si>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</si>
  <si>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</si>
  <si>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</si>
  <si>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</si>
  <si>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</si>
  <si>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</si>
  <si>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</si>
  <si>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</si>
  <si>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</si>
  <si>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</si>
  <si>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</si>
  <si>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</si>
  <si>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</si>
  <si>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</si>
  <si>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</si>
  <si>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</si>
  <si>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</si>
  <si>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</si>
  <si>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</si>
  <si>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</si>
  <si>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</si>
  <si>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</si>
  <si>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</si>
  <si>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</si>
  <si>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</si>
  <si>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</si>
  <si>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</si>
  <si>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</si>
  <si>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</si>
  <si>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</si>
  <si>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</si>
  <si>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</si>
  <si>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</si>
  <si>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</si>
  <si>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</si>
  <si>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</si>
  <si>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</si>
  <si>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</si>
  <si>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</si>
  <si>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</si>
  <si>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</si>
  <si>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</si>
  <si>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</si>
  <si>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</si>
  <si>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</si>
  <si>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</si>
  <si>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</si>
  <si>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</si>
  <si>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</si>
  <si>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</si>
  <si>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</si>
  <si>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</si>
  <si>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</si>
  <si>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</si>
  <si>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</si>
  <si>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</si>
  <si>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</si>
  <si>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</si>
  <si>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</si>
  <si>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</si>
  <si>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</si>
  <si>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</si>
  <si>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</si>
  <si>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</si>
  <si>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</si>
  <si>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</si>
  <si>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</si>
  <si>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</si>
  <si>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</si>
  <si>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</si>
  <si>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</si>
  <si>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</si>
  <si>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</si>
  <si>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</si>
  <si>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</si>
  <si>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</si>
  <si>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</si>
  <si>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</si>
  <si>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</si>
  <si>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</si>
  <si>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</si>
  <si>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</si>
  <si>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</si>
  <si>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</si>
  <si>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</si>
  <si>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</si>
  <si>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</si>
  <si>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</si>
  <si>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</si>
  <si>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</si>
  <si>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</si>
  <si>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</si>
  <si>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</si>
  <si>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</si>
  <si>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</si>
  <si>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</si>
  <si>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</si>
  <si>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</si>
  <si>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</si>
  <si>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</si>
  <si>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</si>
  <si>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</si>
  <si>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</si>
  <si>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</si>
  <si>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</si>
  <si>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</si>
  <si>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</si>
  <si>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</si>
  <si>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</si>
  <si>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</si>
  <si>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</si>
  <si>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</si>
  <si>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</si>
  <si>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</si>
  <si>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</si>
  <si>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</si>
  <si>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</si>
  <si>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</si>
  <si>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</si>
  <si>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</si>
  <si>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</si>
  <si>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</si>
  <si>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</si>
  <si>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</si>
  <si>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</si>
  <si>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</si>
  <si>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</si>
  <si>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</si>
  <si>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</si>
  <si>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</si>
  <si>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</si>
  <si>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</si>
  <si>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</si>
  <si>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</si>
  <si>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</si>
  <si>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</si>
  <si>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</si>
  <si>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</si>
  <si>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</si>
  <si>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</si>
  <si>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</si>
  <si>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</si>
  <si>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</si>
  <si>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</si>
  <si>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</si>
  <si>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</si>
  <si>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</si>
  <si>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</si>
  <si>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</si>
  <si>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</si>
  <si>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</si>
  <si>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</si>
  <si>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</si>
  <si>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</si>
  <si>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</si>
  <si>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</si>
  <si>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</si>
  <si>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</si>
  <si>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</si>
  <si>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</si>
  <si>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</si>
  <si>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</si>
  <si>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</si>
  <si>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</si>
  <si>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</si>
  <si>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</si>
  <si>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</si>
  <si>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</si>
  <si>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</si>
  <si>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</si>
  <si>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</si>
  <si>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</si>
  <si>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</si>
  <si>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</si>
  <si>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</si>
  <si>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</si>
  <si>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</si>
  <si>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</si>
  <si>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</si>
  <si>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</si>
  <si>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</si>
  <si>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</si>
  <si>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</si>
  <si>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</si>
  <si>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</si>
  <si>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</si>
  <si>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</si>
  <si>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</si>
  <si>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</si>
  <si>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</si>
  <si>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</si>
  <si>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</si>
  <si>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</si>
  <si>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</si>
  <si>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</si>
  <si>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</si>
  <si>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</si>
  <si>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</si>
  <si>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</si>
  <si>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</si>
  <si>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</si>
  <si>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</si>
  <si>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</si>
  <si>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</si>
  <si>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</si>
  <si>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</si>
  <si>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</si>
  <si>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</si>
  <si>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</si>
  <si>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</si>
  <si>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</si>
  <si>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</si>
  <si>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</si>
  <si>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</si>
  <si>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</si>
  <si>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</si>
  <si>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</si>
  <si>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</si>
  <si>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</si>
  <si>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</si>
  <si>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</si>
  <si>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</si>
  <si>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</si>
  <si>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</si>
  <si>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</si>
  <si>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</si>
  <si>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</si>
  <si>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</si>
  <si>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</si>
  <si>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</si>
  <si>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</si>
  <si>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</si>
  <si>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</si>
  <si>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</si>
  <si>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</si>
  <si>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</si>
  <si>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</si>
  <si>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</si>
  <si>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</si>
  <si>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</si>
  <si>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</si>
  <si>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</si>
  <si>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</si>
  <si>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</si>
  <si>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</si>
  <si>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</si>
  <si>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</si>
  <si>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</si>
  <si>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</si>
  <si>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</si>
  <si>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</si>
  <si>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</si>
  <si>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</si>
  <si>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</si>
  <si>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</si>
  <si>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</si>
  <si>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</si>
  <si>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</si>
  <si>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</si>
  <si>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</si>
  <si>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</si>
  <si>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</si>
  <si>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</si>
  <si>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</si>
  <si>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</si>
  <si>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</si>
  <si>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</si>
  <si>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</si>
  <si>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</si>
  <si>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</si>
  <si>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</si>
  <si>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</si>
  <si>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</si>
  <si>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</si>
  <si>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</si>
  <si>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</si>
  <si>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</si>
  <si>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</si>
  <si>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</si>
  <si>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</si>
  <si>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</si>
  <si>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</si>
  <si>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</si>
  <si>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</si>
  <si>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</si>
  <si>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</si>
  <si>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</si>
  <si>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</si>
  <si>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</si>
  <si>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</si>
  <si>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</si>
  <si>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</si>
  <si>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</si>
  <si>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</si>
  <si>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</si>
  <si>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</si>
  <si>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</si>
  <si>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</si>
  <si>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</si>
  <si>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</si>
  <si>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</si>
  <si>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</si>
  <si>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</si>
  <si>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</si>
  <si>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</si>
  <si>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</si>
  <si>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</si>
  <si>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</si>
  <si>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</si>
  <si>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</si>
  <si>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</si>
  <si>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</si>
  <si>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</si>
  <si>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</si>
  <si>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</si>
  <si>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</si>
  <si>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</si>
  <si>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</si>
  <si>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</si>
  <si>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</si>
  <si>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</si>
  <si>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</si>
  <si>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</si>
  <si>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</si>
  <si>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</si>
  <si>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</si>
  <si>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</si>
  <si>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</si>
  <si>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</si>
  <si>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</si>
  <si>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</si>
  <si>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</si>
  <si>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</si>
  <si>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</si>
  <si>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</si>
  <si>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</si>
  <si>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</si>
  <si>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</si>
  <si>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</si>
  <si>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</si>
  <si>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</si>
  <si>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</si>
  <si>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</si>
  <si>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</si>
  <si>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</si>
  <si>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</si>
  <si>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</si>
  <si>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</si>
  <si>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</si>
  <si>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</si>
  <si>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</si>
  <si>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</si>
  <si>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</si>
  <si>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</si>
  <si>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</si>
  <si>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</si>
  <si>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</si>
  <si>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</si>
  <si>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</si>
  <si>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</si>
  <si>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</si>
  <si>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</si>
  <si>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</si>
  <si>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</si>
  <si>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</si>
  <si>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</si>
  <si>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</si>
  <si>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</si>
  <si>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</si>
  <si>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</si>
  <si>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</si>
  <si>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</si>
  <si>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</si>
  <si>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</si>
  <si>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</si>
  <si>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</si>
  <si>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</si>
  <si>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</si>
  <si>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</si>
  <si>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</si>
  <si>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</si>
  <si>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</si>
  <si>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</si>
  <si>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</si>
  <si>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</si>
  <si>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</si>
  <si>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</si>
  <si>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</si>
  <si>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</si>
  <si>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</si>
  <si>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</si>
  <si>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</si>
  <si>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</si>
  <si>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</si>
  <si>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</si>
  <si>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</si>
  <si>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</si>
  <si>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</si>
  <si>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</si>
  <si>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</si>
  <si>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</si>
  <si>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</si>
  <si>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</si>
  <si>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</si>
  <si>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</si>
  <si>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</si>
  <si>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</si>
  <si>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</si>
  <si>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</si>
  <si>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</si>
  <si>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</si>
  <si>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</si>
  <si>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</si>
  <si>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</si>
  <si>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</si>
  <si>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</si>
  <si>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</si>
  <si>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</si>
  <si>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</si>
  <si>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</si>
  <si>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</si>
  <si>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</si>
  <si>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</si>
  <si>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</si>
  <si>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</si>
  <si>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</si>
  <si>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</si>
  <si>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</si>
  <si>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</si>
  <si>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</si>
  <si>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</si>
  <si>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</si>
  <si>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</si>
  <si>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</si>
  <si>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</si>
  <si>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</si>
  <si>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</si>
  <si>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</si>
  <si>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</si>
  <si>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</si>
  <si>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</si>
  <si>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</si>
  <si>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</si>
  <si>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</si>
  <si>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</si>
  <si>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</si>
  <si>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</si>
  <si>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</si>
  <si>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</si>
  <si>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</si>
  <si>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</si>
  <si>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</si>
  <si>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</si>
  <si>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</si>
  <si>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</si>
  <si>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</si>
  <si>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</si>
  <si>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</si>
  <si>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</si>
  <si>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</si>
  <si>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</si>
  <si>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</si>
  <si>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</si>
  <si>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</si>
  <si>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</si>
  <si>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</si>
  <si>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</si>
  <si>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</si>
  <si>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</si>
  <si>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</si>
  <si>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</si>
  <si>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</si>
  <si>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</si>
  <si>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</si>
  <si>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</si>
  <si>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</si>
  <si>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</si>
  <si>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</si>
  <si>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</si>
  <si>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</si>
  <si>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</si>
  <si>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</si>
  <si>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</si>
  <si>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</si>
  <si>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</si>
  <si>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</si>
  <si>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</si>
  <si>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</si>
  <si>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</si>
  <si>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</si>
  <si>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</si>
  <si>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</si>
  <si>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</si>
  <si>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</si>
  <si>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</si>
  <si>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</si>
  <si>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</si>
  <si>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</si>
  <si>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</si>
  <si>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</si>
  <si>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</si>
  <si>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</si>
  <si>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</si>
  <si>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</si>
  <si>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</si>
  <si>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</si>
  <si>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</si>
  <si>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</si>
  <si>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</si>
  <si>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</si>
  <si>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</si>
  <si>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</si>
  <si>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</si>
  <si>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</si>
  <si>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</si>
  <si>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</si>
  <si>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</si>
  <si>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</si>
  <si>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</si>
  <si>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</si>
  <si>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</si>
  <si>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</si>
  <si>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</si>
  <si>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</si>
  <si>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</si>
  <si>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</si>
  <si>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</si>
  <si>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</si>
  <si>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</si>
  <si>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</si>
  <si>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</si>
  <si>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</si>
  <si>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</si>
  <si>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</si>
  <si>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</si>
  <si>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</si>
  <si>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</si>
  <si>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</si>
  <si>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</si>
  <si>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</si>
  <si>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</si>
  <si>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</si>
  <si>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</si>
  <si>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</si>
  <si>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</si>
  <si>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</si>
  <si>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</si>
  <si>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</si>
  <si>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</si>
  <si>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</si>
  <si>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</si>
  <si>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</si>
  <si>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</si>
  <si>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</si>
  <si>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</si>
  <si>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</si>
  <si>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</si>
  <si>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</si>
  <si>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</si>
  <si>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</si>
  <si>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</si>
  <si>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</si>
  <si>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</si>
  <si>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</si>
  <si>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</si>
  <si>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</si>
  <si>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</si>
  <si>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</si>
  <si>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</si>
  <si>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</si>
  <si>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</si>
  <si>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</si>
  <si>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</si>
  <si>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</si>
  <si>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</si>
  <si>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</si>
  <si>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</si>
  <si>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</si>
  <si>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</si>
  <si>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</si>
  <si>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</si>
  <si>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</si>
  <si>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</si>
  <si>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</si>
  <si>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</si>
  <si>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</si>
  <si>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</si>
  <si>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</si>
  <si>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</si>
  <si>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</si>
  <si>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</si>
  <si>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</si>
  <si>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</si>
  <si>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</si>
  <si>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</si>
  <si>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</si>
  <si>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</si>
  <si>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</si>
  <si>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</si>
  <si>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</si>
  <si>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</si>
  <si>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</si>
  <si>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</si>
  <si>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</si>
  <si>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</si>
  <si>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</si>
  <si>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</si>
  <si>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</si>
  <si>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</si>
  <si>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</si>
  <si>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</si>
  <si>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</si>
  <si>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</si>
  <si>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</si>
  <si>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</si>
  <si>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</si>
  <si>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</si>
  <si>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</si>
  <si>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</si>
  <si>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</si>
  <si>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</si>
  <si>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</si>
  <si>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</si>
  <si>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</si>
  <si>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</si>
  <si>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</si>
  <si>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</si>
  <si>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</si>
  <si>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</si>
  <si>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</si>
  <si>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</si>
  <si>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</si>
  <si>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</si>
  <si>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</si>
  <si>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</si>
  <si>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</si>
  <si>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</si>
  <si>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</si>
  <si>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</si>
  <si>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</si>
  <si>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</si>
  <si>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</si>
  <si>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</si>
  <si>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</si>
  <si>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</si>
  <si>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</si>
  <si>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</si>
  <si>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</si>
  <si>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</si>
  <si>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</si>
  <si>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</si>
  <si>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</si>
  <si>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</si>
  <si>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</si>
  <si>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</si>
  <si>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</si>
  <si>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</si>
  <si>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</si>
  <si>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</si>
  <si>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</si>
  <si>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</si>
  <si>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</si>
  <si>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</si>
  <si>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</si>
  <si>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</si>
  <si>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</si>
  <si>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</si>
  <si>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</si>
  <si>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</si>
  <si>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</si>
  <si>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</si>
  <si>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</si>
  <si>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</si>
  <si>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</si>
  <si>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</si>
  <si>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</si>
  <si>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</si>
  <si>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</si>
  <si>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</si>
  <si>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</si>
  <si>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</si>
  <si>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</si>
  <si>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</si>
  <si>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</si>
  <si>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</si>
  <si>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</si>
  <si>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</si>
  <si>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</si>
  <si>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</si>
  <si>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</si>
  <si>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</si>
  <si>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</si>
  <si>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</si>
  <si>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</si>
  <si>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</si>
  <si>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</si>
  <si>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</si>
  <si>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</si>
  <si>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</si>
  <si>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</si>
  <si>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</si>
  <si>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</si>
  <si>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</si>
  <si>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</si>
  <si>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</si>
  <si>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</si>
  <si>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</si>
  <si>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</si>
  <si>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</si>
  <si>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</si>
  <si>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</si>
  <si>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</si>
  <si>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</si>
  <si>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</si>
  <si>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</si>
  <si>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</si>
  <si>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</si>
  <si>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</si>
  <si>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</si>
  <si>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</si>
  <si>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</si>
  <si>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</si>
  <si>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</si>
  <si>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</si>
  <si>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</si>
  <si>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</si>
  <si>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</si>
  <si>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</si>
  <si>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</si>
  <si>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</si>
  <si>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</si>
  <si>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</si>
  <si>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</si>
  <si>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</si>
  <si>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</si>
  <si>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</si>
  <si>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</si>
  <si>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</si>
  <si>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</si>
  <si>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</si>
  <si>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</si>
  <si>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</si>
  <si>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</si>
  <si>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</si>
  <si>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</si>
  <si>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</si>
  <si>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</si>
  <si>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</si>
  <si>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</si>
  <si>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</si>
  <si>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</si>
  <si>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</si>
  <si>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</si>
  <si>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</si>
  <si>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</si>
  <si>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</si>
  <si>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</si>
  <si>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</si>
  <si>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</si>
  <si>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</si>
  <si>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</si>
  <si>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</si>
  <si>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</si>
  <si>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</si>
  <si>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</si>
  <si>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</si>
  <si>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</si>
  <si>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</si>
  <si>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</si>
  <si>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</si>
  <si>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</si>
  <si>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</si>
  <si>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</si>
  <si>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</si>
  <si>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</si>
  <si>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</si>
  <si>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</si>
  <si>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</si>
  <si>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</si>
  <si>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</si>
  <si>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</si>
  <si>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</si>
  <si>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</si>
  <si>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</si>
  <si>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</si>
  <si>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</si>
  <si>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</si>
  <si>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</si>
  <si>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</si>
  <si>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</si>
  <si>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</si>
  <si>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</si>
  <si>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</si>
  <si>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</si>
  <si>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</si>
  <si>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</si>
  <si>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</si>
  <si>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</si>
  <si>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</si>
  <si>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</si>
  <si>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</si>
  <si>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</si>
  <si>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</si>
  <si>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</si>
  <si>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</si>
  <si>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</si>
  <si>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</si>
  <si>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</si>
  <si>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</si>
  <si>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</si>
  <si>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</si>
  <si>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</si>
  <si>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</si>
  <si>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</si>
  <si>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</si>
  <si>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</si>
  <si>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</si>
  <si>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</si>
  <si>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</si>
  <si>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</si>
  <si>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</si>
  <si>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</si>
  <si>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</si>
  <si>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</si>
  <si>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</si>
  <si>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</si>
  <si>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</si>
  <si>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</si>
  <si>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</si>
  <si>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</si>
  <si>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</si>
  <si>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</si>
  <si>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</si>
  <si>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</si>
  <si>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</si>
  <si>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</si>
  <si>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</si>
  <si>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</si>
  <si>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</si>
  <si>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</si>
  <si>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</si>
  <si>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</si>
  <si>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</si>
  <si>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</si>
  <si>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</si>
  <si>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</si>
  <si>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</si>
  <si>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</si>
  <si>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</si>
  <si>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</si>
  <si>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</si>
  <si>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</si>
  <si>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</si>
  <si>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</si>
  <si>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</si>
  <si>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</si>
  <si>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</si>
  <si>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</si>
  <si>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</si>
  <si>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</si>
  <si>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</si>
  <si>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</si>
  <si>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</si>
  <si>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</si>
  <si>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</si>
  <si>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</si>
  <si>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</si>
  <si>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</si>
  <si>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</si>
  <si>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</si>
  <si>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</si>
  <si>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</si>
  <si>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</si>
  <si>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</si>
  <si>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</si>
  <si>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</si>
  <si>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</si>
  <si>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</si>
  <si>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</si>
  <si>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</si>
  <si>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</si>
  <si>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</si>
  <si>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</si>
  <si>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</si>
  <si>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</si>
  <si>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</si>
  <si>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</si>
  <si>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</si>
  <si>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</si>
  <si>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</si>
  <si>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</si>
  <si>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</si>
  <si>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</si>
  <si>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</si>
  <si>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</si>
  <si>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</si>
  <si>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</si>
  <si>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</si>
  <si>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</si>
  <si>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</si>
  <si>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</si>
  <si>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</si>
  <si>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</si>
  <si>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</si>
  <si>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</si>
  <si>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</si>
  <si>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</si>
  <si>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</si>
  <si>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</si>
  <si>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</si>
  <si>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</si>
  <si>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</si>
  <si>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</si>
  <si>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</si>
  <si>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</si>
  <si>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</si>
  <si>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</si>
  <si>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</si>
  <si>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</si>
  <si>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</si>
  <si>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</si>
  <si>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</si>
  <si>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</si>
  <si>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</si>
  <si>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</si>
  <si>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</si>
  <si>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</si>
  <si>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</si>
  <si>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</si>
  <si>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</si>
  <si>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</si>
  <si>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</si>
  <si>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</si>
  <si>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</si>
  <si>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</si>
  <si>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</si>
  <si>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</si>
  <si>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</si>
  <si>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</si>
  <si>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</si>
  <si>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</si>
  <si>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</si>
  <si>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</si>
  <si>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</si>
  <si>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</si>
  <si>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</si>
  <si>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</si>
  <si>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</si>
  <si>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</si>
  <si>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</si>
  <si>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</si>
  <si>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</si>
  <si>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</si>
  <si>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</si>
  <si>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</si>
  <si>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</si>
  <si>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</si>
  <si>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</si>
  <si>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</si>
  <si>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</si>
  <si>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</si>
  <si>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</si>
  <si>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</si>
  <si>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</si>
  <si>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</si>
  <si>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</si>
  <si>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</si>
  <si>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</si>
  <si>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</si>
  <si>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</si>
  <si>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</si>
  <si>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</si>
  <si>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</si>
  <si>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</si>
  <si>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</si>
  <si>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</si>
  <si>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</si>
  <si>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</si>
  <si>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</si>
  <si>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</si>
  <si>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</si>
  <si>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</si>
  <si>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</si>
  <si>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</si>
  <si>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</si>
  <si>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</si>
  <si>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</si>
  <si>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</si>
  <si>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</si>
  <si>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</si>
  <si>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</si>
  <si>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</si>
  <si>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</si>
  <si>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</si>
  <si>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</si>
  <si>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</si>
  <si>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</si>
  <si>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</si>
  <si>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</si>
  <si>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</si>
  <si>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</si>
  <si>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</si>
  <si>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</si>
  <si>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</si>
  <si>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</si>
  <si>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</si>
  <si>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</si>
  <si>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</si>
  <si>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</si>
  <si>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</si>
  <si>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</si>
  <si>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</si>
  <si>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</si>
  <si>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</si>
  <si>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</si>
  <si>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</si>
  <si>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</si>
  <si>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</si>
  <si>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</si>
  <si>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</si>
  <si>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</si>
  <si>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</si>
  <si>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</si>
  <si>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</si>
  <si>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</si>
  <si>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</si>
  <si>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</si>
  <si>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</si>
  <si>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</si>
  <si>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</si>
  <si>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</si>
  <si>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</si>
  <si>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</si>
  <si>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</si>
  <si>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</si>
  <si>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</si>
  <si>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</si>
  <si>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</si>
  <si>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</si>
  <si>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</si>
  <si>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</si>
  <si>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</si>
  <si>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</si>
  <si>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</si>
  <si>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</si>
  <si>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</si>
  <si>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</si>
  <si>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</si>
  <si>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</si>
  <si>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</si>
  <si>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</si>
  <si>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</si>
  <si>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</si>
  <si>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</si>
  <si>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</si>
  <si>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</si>
  <si>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</si>
  <si>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</si>
  <si>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</si>
  <si>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</si>
  <si>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</si>
  <si>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</si>
  <si>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</si>
  <si>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</si>
  <si>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</si>
  <si>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</si>
  <si>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</si>
  <si>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</si>
  <si>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</si>
  <si>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</si>
  <si>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</si>
  <si>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</si>
  <si>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</si>
  <si>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</si>
  <si>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</si>
  <si>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</si>
  <si>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</si>
  <si>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</si>
  <si>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</si>
  <si>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</si>
  <si>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</si>
  <si>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</si>
  <si>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</si>
  <si>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</si>
  <si>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</si>
  <si>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</si>
  <si>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</si>
  <si>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</si>
  <si>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</si>
  <si>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</si>
  <si>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</si>
  <si>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</si>
  <si>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</si>
  <si>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</si>
  <si>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</si>
  <si>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</si>
  <si>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</si>
  <si>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</si>
  <si>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</si>
  <si>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</si>
  <si>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</si>
  <si>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</si>
  <si>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</si>
  <si>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</si>
  <si>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</si>
  <si>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</si>
  <si>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</si>
  <si>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</si>
  <si>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</si>
  <si>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</si>
  <si>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</si>
  <si>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</si>
  <si>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</si>
  <si>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</si>
  <si>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</si>
  <si>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</si>
  <si>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</si>
  <si>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</si>
  <si>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</si>
  <si>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</si>
  <si>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</si>
  <si>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</si>
  <si>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</si>
  <si>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</si>
  <si>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</si>
  <si>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</si>
  <si>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</si>
  <si>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</si>
  <si>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</si>
  <si>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</si>
  <si>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</si>
  <si>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</si>
  <si>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</si>
  <si>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</si>
  <si>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</si>
  <si>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</si>
  <si>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</si>
  <si>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</si>
  <si>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</si>
  <si>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</si>
  <si>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</si>
  <si>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</si>
  <si>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</si>
  <si>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</si>
  <si>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</si>
  <si>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</si>
  <si>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</si>
  <si>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</si>
  <si>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</si>
  <si>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</si>
  <si>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</si>
  <si>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</si>
  <si>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</si>
  <si>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</si>
  <si>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</si>
  <si>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</si>
  <si>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</si>
  <si>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</si>
  <si>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</si>
  <si>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</si>
  <si>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</si>
  <si>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</si>
  <si>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</si>
  <si>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</si>
  <si>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</si>
  <si>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</si>
  <si>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</si>
  <si>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</si>
  <si>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</si>
  <si>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</si>
  <si>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</si>
  <si>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</si>
  <si>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</si>
  <si>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</si>
  <si>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</si>
  <si>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</si>
  <si>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</si>
  <si>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</si>
  <si>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</si>
  <si>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</si>
  <si>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</si>
  <si>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</si>
  <si>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</si>
  <si>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</si>
  <si>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</si>
  <si>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</si>
  <si>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</si>
  <si>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</si>
  <si>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</si>
  <si>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</si>
  <si>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</si>
  <si>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</si>
  <si>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</si>
  <si>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</si>
  <si>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</si>
  <si>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</si>
  <si>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</si>
  <si>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</si>
  <si>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</si>
  <si>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</si>
  <si>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</si>
  <si>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</si>
  <si>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</si>
  <si>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</si>
  <si>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</si>
  <si>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</si>
  <si>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</si>
  <si>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</si>
  <si>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</si>
  <si>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</si>
  <si>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</si>
  <si>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</si>
  <si>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</si>
  <si>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</si>
  <si>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</si>
  <si>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</si>
  <si>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</si>
  <si>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</si>
  <si>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</si>
  <si>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</si>
  <si>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</si>
  <si>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</si>
  <si>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</si>
  <si>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</si>
  <si>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</si>
  <si>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</si>
  <si>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</si>
  <si>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</si>
  <si>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</si>
  <si>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</si>
  <si>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</si>
  <si>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</si>
  <si>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</si>
  <si>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</si>
  <si>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</si>
  <si>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</si>
  <si>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</si>
  <si>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</si>
  <si>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</si>
  <si>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</si>
  <si>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</si>
  <si>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</si>
  <si>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</si>
  <si>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</si>
  <si>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</si>
  <si>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</si>
  <si>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</si>
  <si>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</si>
  <si>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</si>
  <si>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</si>
  <si>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</si>
  <si>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</si>
  <si>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</si>
  <si>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</si>
  <si>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</si>
  <si>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</si>
  <si>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</si>
  <si>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</si>
  <si>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</si>
  <si>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</si>
  <si>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</si>
  <si>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</si>
  <si>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</si>
  <si>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</si>
  <si>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</si>
  <si>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</si>
  <si>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</si>
  <si>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</si>
  <si>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</si>
  <si>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</si>
  <si>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</si>
  <si>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</si>
  <si>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</si>
  <si>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</si>
  <si>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</si>
  <si>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</si>
  <si>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</si>
  <si>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</si>
  <si>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</si>
  <si>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</si>
  <si>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</si>
  <si>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</si>
  <si>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</si>
  <si>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</si>
  <si>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</si>
  <si>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</si>
  <si>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</si>
  <si>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</si>
  <si>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</si>
  <si>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</si>
  <si>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</si>
  <si>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</si>
  <si>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</si>
  <si>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</si>
  <si>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</si>
  <si>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</si>
  <si>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</si>
  <si>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</si>
  <si>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</si>
  <si>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</si>
  <si>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</si>
  <si>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</si>
  <si>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</si>
  <si>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</si>
  <si>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</si>
  <si>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</si>
  <si>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</si>
  <si>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</si>
  <si>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</si>
  <si>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</si>
  <si>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</si>
  <si>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</si>
  <si>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</si>
  <si>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</si>
  <si>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</si>
  <si>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</si>
  <si>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</si>
  <si>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</si>
  <si>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</si>
  <si>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</si>
  <si>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</si>
  <si>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</si>
  <si>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</si>
  <si>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</si>
  <si>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</si>
  <si>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</si>
  <si>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</si>
  <si>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</si>
  <si>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</si>
  <si>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</si>
  <si>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</si>
  <si>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</si>
  <si>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</si>
  <si>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</si>
  <si>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</si>
  <si>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</si>
  <si>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</si>
  <si>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</si>
  <si>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</si>
  <si>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</si>
  <si>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</si>
  <si>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</si>
  <si>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</si>
  <si>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</si>
  <si>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</si>
  <si>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</si>
  <si>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</si>
  <si>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</si>
  <si>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</si>
  <si>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</si>
  <si>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</si>
  <si>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</si>
  <si>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</si>
  <si>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</si>
  <si>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</si>
  <si>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</si>
  <si>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</si>
  <si>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</si>
  <si>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</si>
  <si>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</si>
  <si>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</si>
  <si>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</si>
  <si>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</si>
  <si>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</si>
  <si>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</si>
  <si>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</si>
  <si>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</si>
  <si>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</si>
  <si>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</si>
  <si>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</si>
  <si>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</si>
  <si>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</si>
  <si>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</si>
  <si>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</si>
  <si>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</si>
  <si>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</si>
  <si>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</si>
  <si>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</si>
  <si>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</si>
  <si>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</si>
  <si>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</si>
  <si>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</si>
  <si>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</si>
  <si>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</si>
  <si>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</si>
  <si>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</si>
  <si>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</si>
  <si>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</si>
  <si>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</si>
  <si>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</si>
  <si>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</si>
  <si>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</si>
  <si>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</si>
  <si>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</si>
  <si>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</si>
  <si>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</si>
  <si>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</si>
  <si>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</si>
  <si>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</si>
  <si>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</si>
  <si>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</si>
  <si>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</si>
  <si>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</si>
  <si>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</si>
  <si>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</si>
  <si>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</si>
  <si>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</si>
  <si>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</si>
  <si>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</si>
  <si>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</si>
  <si>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</si>
  <si>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</si>
  <si>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</si>
  <si>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</si>
  <si>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</si>
  <si>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</si>
  <si>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</si>
  <si>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</si>
  <si>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</si>
  <si>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</si>
  <si>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</si>
  <si>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</si>
  <si>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</si>
  <si>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</si>
  <si>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</si>
  <si>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</si>
  <si>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</si>
  <si>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</si>
  <si>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</si>
  <si>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</si>
  <si>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</si>
  <si>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</si>
  <si>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</si>
  <si>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</si>
  <si>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</si>
  <si>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</si>
  <si>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</si>
  <si>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</si>
  <si>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</si>
  <si>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</si>
  <si>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</si>
  <si>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</si>
  <si>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</si>
  <si>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</si>
  <si>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</si>
  <si>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</si>
  <si>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</si>
  <si>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</si>
  <si>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</si>
  <si>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</si>
  <si>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</si>
  <si>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</si>
  <si>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</si>
  <si>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</si>
  <si>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</si>
  <si>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</si>
  <si>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</si>
  <si>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</si>
  <si>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</si>
  <si>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</si>
  <si>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</si>
  <si>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</si>
  <si>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</si>
  <si>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</si>
  <si>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</si>
  <si>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</si>
  <si>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</si>
  <si>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</si>
  <si>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</si>
  <si>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</si>
  <si>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</si>
  <si>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</si>
  <si>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</si>
  <si>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</si>
  <si>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</si>
  <si>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</si>
  <si>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</si>
  <si>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</si>
  <si>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</si>
  <si>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</si>
  <si>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</si>
  <si>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</si>
  <si>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</si>
  <si>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</si>
  <si>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</si>
  <si>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</si>
  <si>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</si>
  <si>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</si>
  <si>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</si>
  <si>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</si>
  <si>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</si>
  <si>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</si>
  <si>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</si>
  <si>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</si>
  <si>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</si>
  <si>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</si>
  <si>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</si>
  <si>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</si>
  <si>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</si>
  <si>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</si>
  <si>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</si>
  <si>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</si>
  <si>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</si>
  <si>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</si>
  <si>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</si>
  <si>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</si>
  <si>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</si>
  <si>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</si>
  <si>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</si>
  <si>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</si>
  <si>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</si>
  <si>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</si>
  <si>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</si>
  <si>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</si>
  <si>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</si>
  <si>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</si>
  <si>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</si>
  <si>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</si>
  <si>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</si>
  <si>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</si>
  <si>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</si>
  <si>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</si>
  <si>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</si>
  <si>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</si>
  <si>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</si>
  <si>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</si>
  <si>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</si>
  <si>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</si>
  <si>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</si>
  <si>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</si>
  <si>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</si>
  <si>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</si>
  <si>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</si>
  <si>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</si>
  <si>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</si>
  <si>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</si>
  <si>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</si>
  <si>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</si>
  <si>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</si>
  <si>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</si>
  <si>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</si>
  <si>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</si>
  <si>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</si>
  <si>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</si>
  <si>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</si>
  <si>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</si>
  <si>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</si>
  <si>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</si>
  <si>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</si>
  <si>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</si>
  <si>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</si>
  <si>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</si>
  <si>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</si>
  <si>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</si>
  <si>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</si>
  <si>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</si>
  <si>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</si>
  <si>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</si>
  <si>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</si>
  <si>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</si>
  <si>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</si>
  <si>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</si>
  <si>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</si>
  <si>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</si>
  <si>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</si>
  <si>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</si>
  <si>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</si>
  <si>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</si>
  <si>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</si>
  <si>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</si>
  <si>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</si>
  <si>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</si>
  <si>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</si>
  <si>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</si>
  <si>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</si>
  <si>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</si>
  <si>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</si>
  <si>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</si>
  <si>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</si>
  <si>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</si>
  <si>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</si>
  <si>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</si>
  <si>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</si>
  <si>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</si>
  <si>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</si>
  <si>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</si>
  <si>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</si>
  <si>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</si>
  <si>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</si>
  <si>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</si>
  <si>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</si>
  <si>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</si>
  <si>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</si>
  <si>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</si>
  <si>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</si>
  <si>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</si>
  <si>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</si>
  <si>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</si>
  <si>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</si>
  <si>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</si>
  <si>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</si>
  <si>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</si>
  <si>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</si>
  <si>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</si>
  <si>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</si>
  <si>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</si>
  <si>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</si>
  <si>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</si>
  <si>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</si>
  <si>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</si>
  <si>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</si>
  <si>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</si>
  <si>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</si>
  <si>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</si>
  <si>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</si>
  <si>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</si>
  <si>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</si>
  <si>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</si>
  <si>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</si>
  <si>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</si>
  <si>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</si>
  <si>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</si>
  <si>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</si>
  <si>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</si>
  <si>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</si>
  <si>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</si>
  <si>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</si>
  <si>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</si>
  <si>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</si>
  <si>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</si>
  <si>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</si>
  <si>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</si>
  <si>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</si>
  <si>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</si>
  <si>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</si>
  <si>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</si>
  <si>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</si>
  <si>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</si>
  <si>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</si>
  <si>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</si>
  <si>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</si>
  <si>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</si>
  <si>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</si>
  <si>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</si>
  <si>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</si>
  <si>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</si>
  <si>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</si>
  <si>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</si>
  <si>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</si>
  <si>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</si>
  <si>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</si>
  <si>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</si>
  <si>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</si>
  <si>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</si>
  <si>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</si>
  <si>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</si>
  <si>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</si>
  <si>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</si>
  <si>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</si>
  <si>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</si>
  <si>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</si>
  <si>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</si>
  <si>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</si>
  <si>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</si>
  <si>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</si>
  <si>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</si>
  <si>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</si>
  <si>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</si>
  <si>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</si>
  <si>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</si>
  <si>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</si>
  <si>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</si>
  <si>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</si>
  <si>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</si>
  <si>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</si>
  <si>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</si>
  <si>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</si>
  <si>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</si>
  <si>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</si>
  <si>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</si>
  <si>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</si>
  <si>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</si>
  <si>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</si>
  <si>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</si>
  <si>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</si>
  <si>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</si>
  <si>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</si>
  <si>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</si>
  <si>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</si>
  <si>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</si>
  <si>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</si>
  <si>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</si>
  <si>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</si>
  <si>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</si>
  <si>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</si>
  <si>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</si>
  <si>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</si>
  <si>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</si>
  <si>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</si>
  <si>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</si>
  <si>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</si>
  <si>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</si>
  <si>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</si>
  <si>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</si>
  <si>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</si>
  <si>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</si>
  <si>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</si>
  <si>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</si>
  <si>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</si>
  <si>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</si>
  <si>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</si>
  <si>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</si>
  <si>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</si>
  <si>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</si>
  <si>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</si>
  <si>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</si>
  <si>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</si>
  <si>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</si>
  <si>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</si>
  <si>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</si>
  <si>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</si>
  <si>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</si>
  <si>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</si>
  <si>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</si>
  <si>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</si>
  <si>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</si>
  <si>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</si>
  <si>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</si>
  <si>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</si>
  <si>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</si>
  <si>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</si>
  <si>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</si>
  <si>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</si>
  <si>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</si>
  <si>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</si>
  <si>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</si>
  <si>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</si>
  <si>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</si>
  <si>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</si>
  <si>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</si>
  <si>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</si>
  <si>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</si>
  <si>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</si>
  <si>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</si>
  <si>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</si>
  <si>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</si>
  <si>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</si>
  <si>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</si>
  <si>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</si>
  <si>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</si>
  <si>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</si>
  <si>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</si>
  <si>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</si>
  <si>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</si>
  <si>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</si>
  <si>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</si>
  <si>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</si>
  <si>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</si>
  <si>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</si>
  <si>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</si>
  <si>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</si>
  <si>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</si>
  <si>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</si>
  <si>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</si>
  <si>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</si>
  <si>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</si>
  <si>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</si>
  <si>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</si>
  <si>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</si>
  <si>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</si>
  <si>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</si>
  <si>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</si>
  <si>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</si>
  <si>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</si>
  <si>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</si>
  <si>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</si>
  <si>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</si>
  <si>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</si>
  <si>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</si>
  <si>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</si>
  <si>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</si>
  <si>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</si>
  <si>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</si>
  <si>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</si>
  <si>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</si>
  <si>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</si>
  <si>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</si>
  <si>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</si>
  <si>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</si>
  <si>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</si>
  <si>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</si>
  <si>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</si>
  <si>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</si>
  <si>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</si>
  <si>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</si>
  <si>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</si>
  <si>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</si>
  <si>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</si>
  <si>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</si>
  <si>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</si>
  <si>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</si>
  <si>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</si>
  <si>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</si>
  <si>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</si>
  <si>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</si>
  <si>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</si>
  <si>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</si>
  <si>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</si>
  <si>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</si>
  <si>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</si>
  <si>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</si>
  <si>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</si>
  <si>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</si>
  <si>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</si>
  <si>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</si>
  <si>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</si>
  <si>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</si>
  <si>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</si>
  <si>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</si>
  <si>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</si>
  <si>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</si>
  <si>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</si>
  <si>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</si>
  <si>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</si>
  <si>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</si>
  <si>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</si>
  <si>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</si>
  <si>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</si>
  <si>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</si>
  <si>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</si>
  <si>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</si>
  <si>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</si>
  <si>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</si>
  <si>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</si>
  <si>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</si>
  <si>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</si>
  <si>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</si>
  <si>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</si>
  <si>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</si>
  <si>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</si>
  <si>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</si>
  <si>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</si>
  <si>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</si>
  <si>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</si>
  <si>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</si>
  <si>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</si>
  <si>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</si>
  <si>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</si>
  <si>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</si>
  <si>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</si>
  <si>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</si>
  <si>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</si>
  <si>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</si>
  <si>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</si>
  <si>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</si>
  <si>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</si>
  <si>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</si>
  <si>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</si>
  <si>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</si>
  <si>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</si>
  <si>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</si>
  <si>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</si>
  <si>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</si>
  <si>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</si>
  <si>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</si>
  <si>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</si>
  <si>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</si>
  <si>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</si>
  <si>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</si>
  <si>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</si>
  <si>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</si>
  <si>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</si>
  <si>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</si>
  <si>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</si>
  <si>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</si>
  <si>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</si>
  <si>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</si>
  <si>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</si>
  <si>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</si>
  <si>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</si>
  <si>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</si>
  <si>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</si>
  <si>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</si>
  <si>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</si>
  <si>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</si>
  <si>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</si>
  <si>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</si>
  <si>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</si>
  <si>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</si>
  <si>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</si>
  <si>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</si>
  <si>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</si>
  <si>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</si>
  <si>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</si>
  <si>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</si>
  <si>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</si>
  <si>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</si>
  <si>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</si>
  <si>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</si>
  <si>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</si>
  <si>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</si>
  <si>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</si>
  <si>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</si>
  <si>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</si>
  <si>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</si>
  <si>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</si>
  <si>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</si>
  <si>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</si>
  <si>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</si>
  <si>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</si>
  <si>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</si>
  <si>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</si>
  <si>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</si>
  <si>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</si>
  <si>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</si>
  <si>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</si>
  <si>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</si>
  <si>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</si>
  <si>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</si>
  <si>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</si>
  <si>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</si>
  <si>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</si>
  <si>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</si>
  <si>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</si>
  <si>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</si>
  <si>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</si>
  <si>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</si>
  <si>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</si>
  <si>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</si>
  <si>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</si>
  <si>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</si>
  <si>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</si>
  <si>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</si>
  <si>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</si>
  <si>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</si>
  <si>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</si>
  <si>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</si>
  <si>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</si>
  <si>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</si>
  <si>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</si>
  <si>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</si>
  <si>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</si>
  <si>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</si>
  <si>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</si>
  <si>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</si>
  <si>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</si>
  <si>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</si>
  <si>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</si>
  <si>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</si>
  <si>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</si>
  <si>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</si>
  <si>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</si>
  <si>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</si>
  <si>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</si>
  <si>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</si>
  <si>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</si>
  <si>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</si>
  <si>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</si>
  <si>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</si>
  <si>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</si>
  <si>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</si>
  <si>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</si>
  <si>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</si>
  <si>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</si>
  <si>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</si>
  <si>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</si>
  <si>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</si>
  <si>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</si>
  <si>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</si>
  <si>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</si>
  <si>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</si>
  <si>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</si>
  <si>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</si>
  <si>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</si>
  <si>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</si>
  <si>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</si>
  <si>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</si>
  <si>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</si>
  <si>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</si>
  <si>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</si>
  <si>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</si>
  <si>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</si>
  <si>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</si>
  <si>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</si>
  <si>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</si>
  <si>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</si>
  <si>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</si>
  <si>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</si>
  <si>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</si>
  <si>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</si>
  <si>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</si>
  <si>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</si>
  <si>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</si>
  <si>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</si>
  <si>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</si>
  <si>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</si>
  <si>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</si>
  <si>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</si>
  <si>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</si>
  <si>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</si>
  <si>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</si>
  <si>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</si>
  <si>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</si>
  <si>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</si>
  <si>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</si>
  <si>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</si>
  <si>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</si>
  <si>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</si>
  <si>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</si>
  <si>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</si>
  <si>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</si>
  <si>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</si>
  <si>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</si>
  <si>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</si>
  <si>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</si>
  <si>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</si>
  <si>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</si>
  <si>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</si>
  <si>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</si>
  <si>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</si>
  <si>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</si>
  <si>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</si>
  <si>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</si>
  <si>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</si>
  <si>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</si>
  <si>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</si>
  <si>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</si>
  <si>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</si>
  <si>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</si>
  <si>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</si>
  <si>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</si>
  <si>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</si>
  <si>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</si>
  <si>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</si>
  <si>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</si>
  <si>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</si>
  <si>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</si>
  <si>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</si>
  <si>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</si>
  <si>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</si>
  <si>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</si>
  <si>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</si>
  <si>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</si>
  <si>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</si>
  <si>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</si>
  <si>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</si>
  <si>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</si>
  <si>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</si>
  <si>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</si>
  <si>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</si>
  <si>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</si>
  <si>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</si>
  <si>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</si>
  <si>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</si>
  <si>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</si>
  <si>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</si>
  <si>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</si>
  <si>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</si>
  <si>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</si>
  <si>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</si>
  <si>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</si>
  <si>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</si>
  <si>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</si>
  <si>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</si>
  <si>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</si>
  <si>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</si>
  <si>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</si>
  <si>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</si>
  <si>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</si>
  <si>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</si>
  <si>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</si>
  <si>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</si>
  <si>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</si>
  <si>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</si>
  <si>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</si>
  <si>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</si>
  <si>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</si>
  <si>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</si>
  <si>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</si>
  <si>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</si>
  <si>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</si>
  <si>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</si>
  <si>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</si>
  <si>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</si>
  <si>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</si>
  <si>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</si>
  <si>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</si>
  <si>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</si>
  <si>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</si>
  <si>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</si>
  <si>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</si>
  <si>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</si>
  <si>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</si>
  <si>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</si>
  <si>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</si>
  <si>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</si>
  <si>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</si>
  <si>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</si>
  <si>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</si>
  <si>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</si>
  <si>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</si>
  <si>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</si>
  <si>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</si>
  <si>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</si>
  <si>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</si>
  <si>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</si>
  <si>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</si>
  <si>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</si>
  <si>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</si>
  <si>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</si>
  <si>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</si>
  <si>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</si>
  <si>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</si>
  <si>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</si>
  <si>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</si>
  <si>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</si>
  <si>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</si>
  <si>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</si>
  <si>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</si>
  <si>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</si>
  <si>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</si>
  <si>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</si>
  <si>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</si>
  <si>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</si>
  <si>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</si>
  <si>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</si>
  <si>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</si>
  <si>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</si>
  <si>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</si>
  <si>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</si>
  <si>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</si>
  <si>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</si>
  <si>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</si>
  <si>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</si>
  <si>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</si>
  <si>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</si>
  <si>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</si>
  <si>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</si>
  <si>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</si>
  <si>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</si>
  <si>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</si>
  <si>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</si>
  <si>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</si>
  <si>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</si>
  <si>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</si>
  <si>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</si>
  <si>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</si>
  <si>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</si>
  <si>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</si>
  <si>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</si>
  <si>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</si>
  <si>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</si>
  <si>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</si>
  <si>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</si>
  <si>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</si>
  <si>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</si>
  <si>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</si>
  <si>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</si>
  <si>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</si>
  <si>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</si>
  <si>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</si>
  <si>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</si>
  <si>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</si>
  <si>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</si>
  <si>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</si>
  <si>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</si>
  <si>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</si>
  <si>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</si>
  <si>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</si>
  <si>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</si>
  <si>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</si>
  <si>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</si>
  <si>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</si>
  <si>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</si>
  <si>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</si>
  <si>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</si>
  <si>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</si>
  <si>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</si>
  <si>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</si>
  <si>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</si>
  <si>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</si>
  <si>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</si>
  <si>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</si>
  <si>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</si>
  <si>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</si>
  <si>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</si>
  <si>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</si>
  <si>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</si>
  <si>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</si>
  <si>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</si>
  <si>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</si>
  <si>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</si>
  <si>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</si>
  <si>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</si>
  <si>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</si>
  <si>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</si>
  <si>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</si>
  <si>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</si>
  <si>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</si>
  <si>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</si>
  <si>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</si>
  <si>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</si>
  <si>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</si>
  <si>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</si>
  <si>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</si>
  <si>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</si>
  <si>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</si>
  <si>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</si>
  <si>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</si>
  <si>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</si>
  <si>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</si>
  <si>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</si>
  <si>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</si>
  <si>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</si>
  <si>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</si>
  <si>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</si>
  <si>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</si>
  <si>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</si>
  <si>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</si>
  <si>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</si>
  <si>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</si>
  <si>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</si>
  <si>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</si>
  <si>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</si>
  <si>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</si>
  <si>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</si>
  <si>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</si>
  <si>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</si>
  <si>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</si>
  <si>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</si>
  <si>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</si>
  <si>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</si>
  <si>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</si>
  <si>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</si>
  <si>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</si>
  <si>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</si>
  <si>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</si>
  <si>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</si>
  <si>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</si>
  <si>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</si>
  <si>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</si>
  <si>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</si>
  <si>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</si>
  <si>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</si>
  <si>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</si>
  <si>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</si>
  <si>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</si>
  <si>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</si>
  <si>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</si>
  <si>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</si>
  <si>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</si>
  <si>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</si>
  <si>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</si>
  <si>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</si>
  <si>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</si>
  <si>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</si>
  <si>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</si>
  <si>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</si>
  <si>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</si>
  <si>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</si>
  <si>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</si>
  <si>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</si>
  <si>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</si>
  <si>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</si>
  <si>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</si>
  <si>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</si>
  <si>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</si>
  <si>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</si>
  <si>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</si>
  <si>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</si>
  <si>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</si>
  <si>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</si>
  <si>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</si>
  <si>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</si>
  <si>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</si>
  <si>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</si>
  <si>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</si>
  <si>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</si>
  <si>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</si>
  <si>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</si>
  <si>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</si>
  <si>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</si>
  <si>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</si>
  <si>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</si>
  <si>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</si>
  <si>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</si>
  <si>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</si>
  <si>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</si>
  <si>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</si>
  <si>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</si>
  <si>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</si>
  <si>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</si>
  <si>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</si>
  <si>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</si>
  <si>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</si>
  <si>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</si>
  <si>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</si>
  <si>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</si>
  <si>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</si>
  <si>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</si>
  <si>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</si>
  <si>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</si>
  <si>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</si>
  <si>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</si>
  <si>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</si>
  <si>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</si>
  <si>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</si>
  <si>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</si>
  <si>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</si>
  <si>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</si>
  <si>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</si>
  <si>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</si>
  <si>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</si>
  <si>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</si>
  <si>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</si>
  <si>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</si>
  <si>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</si>
  <si>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</si>
  <si>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</si>
  <si>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</si>
  <si>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</si>
  <si>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</si>
  <si>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</si>
  <si>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</si>
  <si>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</si>
  <si>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</si>
  <si>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</si>
  <si>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</si>
  <si>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</si>
  <si>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</si>
  <si>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</si>
  <si>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</si>
  <si>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</si>
  <si>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</si>
  <si>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</si>
  <si>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</si>
  <si>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</si>
  <si>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</si>
  <si>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</si>
  <si>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</si>
  <si>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</si>
  <si>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</si>
  <si>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</si>
  <si>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</si>
  <si>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</si>
  <si>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</si>
  <si>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</si>
  <si>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</si>
  <si>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</si>
  <si>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</si>
  <si>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</si>
  <si>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</si>
  <si>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</si>
  <si>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</si>
  <si>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</si>
  <si>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</si>
  <si>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</si>
  <si>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</si>
  <si>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</si>
  <si>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</si>
  <si>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</si>
  <si>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</si>
  <si>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</si>
  <si>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</si>
  <si>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</si>
  <si>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</si>
  <si>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</si>
  <si>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</si>
  <si>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</si>
  <si>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</si>
  <si>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</si>
  <si>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</si>
  <si>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</si>
  <si>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</si>
  <si>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</si>
  <si>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</si>
  <si>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</si>
  <si>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</si>
  <si>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</si>
  <si>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</si>
  <si>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</si>
  <si>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</si>
  <si>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</si>
  <si>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</si>
  <si>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</si>
  <si>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</si>
  <si>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</si>
  <si>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</si>
  <si>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</si>
  <si>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</si>
  <si>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</si>
  <si>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</si>
  <si>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</si>
  <si>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</si>
  <si>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</si>
  <si>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</si>
  <si>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</si>
  <si>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</si>
  <si>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</si>
  <si>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</si>
  <si>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</si>
  <si>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</si>
  <si>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</si>
  <si>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</si>
  <si>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</si>
  <si>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</si>
  <si>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</si>
  <si>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</si>
  <si>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</si>
  <si>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</si>
  <si>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</si>
  <si>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</si>
  <si>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</si>
  <si>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</si>
  <si>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</si>
  <si>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</si>
  <si>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</si>
  <si>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</si>
  <si>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</si>
  <si>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</si>
  <si>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</si>
  <si>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</si>
  <si>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</si>
  <si>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</si>
  <si>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</si>
  <si>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</si>
  <si>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</si>
  <si>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</si>
  <si>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</si>
  <si>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</si>
  <si>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</si>
  <si>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</si>
  <si>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</si>
  <si>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</si>
  <si>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</si>
  <si>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</si>
  <si>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</si>
  <si>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</si>
  <si>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</si>
  <si>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</si>
  <si>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</si>
  <si>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</si>
  <si>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</si>
  <si>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</si>
  <si>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</si>
  <si>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</si>
  <si>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</si>
  <si>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</si>
  <si>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</si>
  <si>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</si>
  <si>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</si>
  <si>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</si>
  <si>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</si>
  <si>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</si>
  <si>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</si>
  <si>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</si>
  <si>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</si>
  <si>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</si>
  <si>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</si>
  <si>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</si>
  <si>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</si>
  <si>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</si>
  <si>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</si>
  <si>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</si>
  <si>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</si>
  <si>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</si>
  <si>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</si>
  <si>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</si>
  <si>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</si>
  <si>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</si>
  <si>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</si>
  <si>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</si>
  <si>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</si>
  <si>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</si>
  <si>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</si>
  <si>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</si>
  <si>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</si>
  <si>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</si>
  <si>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</si>
  <si>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</si>
  <si>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</si>
  <si>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</si>
  <si>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</si>
  <si>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</si>
  <si>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</si>
  <si>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</si>
  <si>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</si>
  <si>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</si>
  <si>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</si>
  <si>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</si>
  <si>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</si>
  <si>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</si>
  <si>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</si>
  <si>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</si>
  <si>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</si>
  <si>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</si>
  <si>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</si>
  <si>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</si>
  <si>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</si>
  <si>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</si>
  <si>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</si>
  <si>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</si>
  <si>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</si>
  <si>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</si>
  <si>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</si>
  <si>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</si>
  <si>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</si>
  <si>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</si>
  <si>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</si>
  <si>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</si>
  <si>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</si>
  <si>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</si>
  <si>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</si>
  <si>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</si>
  <si>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</si>
  <si>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</si>
  <si>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</si>
  <si>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</si>
  <si>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</si>
  <si>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</si>
  <si>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</si>
  <si>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</si>
  <si>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</si>
  <si>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</si>
  <si>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</si>
  <si>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</si>
  <si>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</si>
  <si>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</si>
  <si>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</si>
  <si>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</si>
  <si>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</si>
  <si>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</si>
  <si>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</si>
  <si>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</si>
  <si>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</si>
  <si>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</si>
  <si>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</si>
  <si>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</si>
  <si>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</si>
  <si>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</si>
  <si>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</si>
  <si>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</si>
  <si>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</si>
  <si>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</si>
  <si>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</si>
  <si>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</si>
  <si>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</si>
  <si>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</si>
  <si>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</si>
  <si>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</si>
  <si>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</si>
  <si>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</si>
  <si>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</si>
  <si>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</si>
  <si>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</si>
  <si>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</si>
  <si>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</si>
  <si>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</si>
  <si>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</si>
  <si>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</si>
  <si>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</si>
  <si>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</si>
  <si>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</si>
  <si>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</si>
  <si>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</si>
  <si>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</si>
  <si>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</si>
  <si>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</si>
  <si>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</si>
  <si>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</si>
  <si>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</si>
  <si>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</si>
  <si>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</si>
  <si>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</si>
  <si>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</si>
  <si>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</si>
  <si>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</si>
  <si>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</si>
  <si>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</si>
  <si>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</si>
  <si>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</si>
  <si>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</si>
  <si>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</si>
  <si>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</si>
  <si>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</si>
  <si>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</si>
  <si>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</si>
  <si>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</si>
  <si>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</si>
  <si>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</si>
  <si>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</si>
  <si>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</si>
  <si>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</si>
  <si>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</si>
  <si>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</si>
  <si>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</si>
  <si>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</si>
  <si>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</si>
  <si>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</si>
  <si>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</si>
  <si>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</si>
  <si>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</si>
  <si>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</si>
  <si>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</si>
  <si>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</si>
  <si>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</si>
  <si>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</si>
  <si>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</si>
  <si>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</si>
  <si>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</si>
  <si>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</si>
  <si>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</si>
  <si>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</si>
  <si>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</si>
  <si>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</si>
  <si>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</si>
  <si>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</si>
  <si>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</si>
  <si>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</si>
  <si>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</si>
  <si>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</si>
  <si>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</si>
  <si>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</si>
  <si>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</si>
  <si>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</si>
  <si>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</si>
  <si>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</si>
  <si>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</si>
  <si>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</si>
  <si>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</si>
  <si>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</si>
  <si>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</si>
  <si>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</si>
  <si>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</si>
  <si>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</si>
  <si>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</si>
  <si>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</si>
  <si>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</si>
  <si>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</si>
  <si>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</si>
  <si>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</si>
  <si>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</si>
  <si>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</si>
  <si>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</si>
  <si>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</si>
  <si>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</si>
  <si>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</si>
  <si>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</si>
  <si>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</si>
  <si>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</si>
  <si>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</si>
  <si>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</si>
  <si>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</si>
  <si>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</si>
  <si>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</si>
  <si>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</si>
  <si>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</si>
  <si>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</si>
  <si>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</si>
  <si>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</si>
  <si>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</si>
  <si>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</si>
  <si>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</si>
  <si>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</si>
  <si>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</si>
  <si>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</si>
  <si>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</si>
  <si>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</si>
  <si>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</si>
  <si>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</si>
  <si>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</si>
  <si>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</si>
  <si>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</si>
  <si>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</si>
  <si>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</si>
  <si>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</si>
  <si>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</si>
  <si>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</si>
  <si>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</si>
  <si>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</si>
  <si>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</si>
  <si>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</si>
  <si>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</si>
  <si>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</si>
  <si>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</si>
  <si>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</si>
  <si>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</si>
  <si>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</si>
  <si>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</si>
  <si>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</si>
  <si>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</si>
  <si>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</si>
  <si>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</si>
  <si>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</si>
  <si>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</si>
  <si>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</si>
  <si>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</si>
  <si>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</si>
  <si>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</si>
  <si>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</si>
  <si>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</si>
  <si>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</si>
  <si>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</si>
  <si>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</si>
  <si>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</si>
  <si>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</si>
  <si>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</si>
  <si>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</si>
  <si>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</si>
  <si>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</si>
  <si>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</si>
  <si>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</si>
  <si>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</si>
  <si>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</si>
  <si>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</si>
  <si>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</si>
  <si>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</si>
  <si>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</si>
  <si>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</si>
  <si>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</si>
  <si>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</si>
  <si>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</si>
  <si>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</si>
  <si>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</si>
  <si>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</si>
  <si>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</si>
  <si>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</si>
  <si>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</si>
  <si>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</si>
  <si>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</si>
  <si>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</si>
  <si>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</si>
  <si>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</si>
  <si>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</si>
  <si>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</si>
  <si>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</si>
  <si>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</si>
  <si>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</si>
  <si>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</si>
  <si>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</si>
  <si>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</si>
  <si>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</si>
  <si>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</si>
  <si>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</si>
  <si>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</si>
  <si>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</si>
  <si>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</si>
  <si>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</si>
  <si>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</si>
  <si>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</si>
  <si>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</si>
  <si>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</si>
  <si>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</si>
  <si>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</si>
  <si>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</si>
  <si>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</si>
  <si>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</si>
  <si>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</si>
  <si>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</si>
  <si>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</si>
  <si>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</si>
  <si>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</si>
  <si>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</si>
  <si>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</si>
  <si>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</si>
  <si>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</si>
  <si>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</si>
  <si>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</si>
  <si>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</si>
  <si>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</si>
  <si>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</si>
  <si>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</si>
  <si>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</si>
  <si>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</si>
  <si>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</si>
  <si>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</si>
  <si>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</si>
  <si>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</si>
  <si>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</si>
  <si>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</si>
  <si>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</si>
  <si>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</si>
  <si>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</si>
  <si>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</si>
  <si>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</si>
  <si>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</si>
  <si>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</si>
  <si>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</si>
  <si>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</si>
  <si>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</si>
  <si>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</si>
  <si>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</si>
  <si>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</si>
  <si>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</si>
  <si>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</si>
  <si>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</si>
  <si>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</si>
  <si>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</si>
  <si>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</si>
  <si>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</si>
  <si>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</si>
  <si>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</si>
  <si>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</si>
  <si>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</si>
  <si>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</si>
  <si>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</si>
  <si>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</si>
  <si>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</si>
  <si>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</si>
  <si>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</si>
  <si>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</si>
  <si>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</si>
  <si>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</si>
  <si>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</si>
  <si>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</si>
  <si>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</si>
  <si>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</si>
  <si>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</si>
  <si>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</si>
  <si>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</si>
  <si>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</si>
  <si>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</si>
  <si>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</si>
  <si>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</si>
  <si>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</si>
  <si>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</si>
  <si>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</si>
  <si>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</si>
  <si>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</si>
  <si>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</si>
  <si>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</si>
  <si>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</si>
  <si>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</si>
  <si>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</si>
  <si>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</si>
  <si>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</si>
  <si>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</si>
  <si>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</si>
  <si>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</si>
  <si>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</si>
  <si>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</si>
  <si>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</si>
  <si>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</si>
  <si>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</si>
  <si>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</si>
  <si>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</si>
  <si>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</si>
  <si>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</si>
  <si>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</si>
  <si>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</si>
  <si>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</si>
  <si>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</si>
  <si>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</si>
  <si>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</si>
  <si>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</si>
  <si>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</si>
  <si>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</si>
  <si>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</si>
  <si>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</si>
  <si>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</si>
  <si>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</si>
  <si>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</si>
  <si>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</si>
  <si>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</si>
  <si>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</si>
  <si>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</si>
  <si>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</si>
  <si>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</si>
  <si>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</si>
  <si>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</si>
  <si>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</si>
  <si>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</si>
  <si>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</si>
  <si>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</si>
  <si>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</si>
  <si>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</si>
  <si>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</si>
  <si>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</si>
  <si>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</si>
  <si>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</si>
  <si>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</si>
  <si>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</si>
  <si>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</si>
  <si>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</si>
  <si>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</si>
  <si>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</si>
  <si>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</si>
  <si>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</si>
  <si>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</si>
  <si>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</si>
  <si>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</si>
  <si>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</si>
  <si>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</si>
  <si>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</si>
  <si>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</si>
  <si>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</si>
  <si>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</si>
  <si>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</si>
  <si>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</si>
  <si>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</si>
  <si>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</si>
  <si>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</si>
  <si>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</si>
  <si>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</si>
  <si>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</si>
  <si>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</si>
  <si>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</si>
  <si>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</si>
  <si>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</si>
  <si>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</si>
  <si>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</si>
  <si>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</si>
  <si>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</si>
  <si>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</si>
  <si>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</si>
  <si>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</si>
  <si>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</si>
  <si>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</si>
  <si>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</si>
  <si>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</si>
  <si>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</si>
  <si>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</si>
  <si>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</si>
  <si>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</si>
  <si>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</si>
  <si>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</si>
  <si>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</si>
  <si>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</si>
  <si>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</si>
  <si>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</si>
  <si>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</si>
  <si>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</si>
  <si>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</si>
  <si>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</si>
  <si>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</si>
  <si>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</si>
  <si>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</si>
  <si>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</si>
  <si>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</si>
  <si>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</si>
  <si>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</si>
  <si>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</si>
  <si>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</si>
  <si>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</si>
  <si>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</si>
  <si>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</si>
  <si>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</si>
  <si>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</si>
  <si>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</si>
  <si>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</si>
  <si>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</si>
  <si>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</si>
  <si>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</si>
  <si>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</si>
  <si>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</si>
  <si>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</si>
  <si>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</si>
  <si>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</si>
  <si>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</si>
  <si>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</si>
  <si>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</si>
  <si>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</si>
  <si>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</si>
  <si>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</si>
  <si>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</si>
  <si>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</si>
  <si>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</si>
  <si>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</si>
  <si>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</si>
  <si>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</si>
  <si>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</si>
  <si>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</si>
  <si>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</si>
  <si>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</si>
  <si>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</si>
  <si>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</si>
  <si>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</si>
  <si>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</si>
  <si>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</si>
  <si>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</si>
  <si>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</si>
  <si>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</si>
  <si>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</si>
  <si>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</si>
  <si>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</si>
  <si>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</si>
  <si>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</si>
  <si>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</si>
  <si>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</si>
  <si>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</si>
  <si>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</si>
  <si>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</si>
  <si>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</si>
  <si>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</si>
  <si>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</si>
  <si>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</si>
  <si>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</si>
  <si>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</si>
  <si>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</si>
  <si>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</si>
  <si>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</si>
  <si>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</si>
  <si>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</si>
  <si>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</si>
  <si>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</si>
  <si>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</si>
  <si>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</si>
  <si>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</si>
  <si>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</si>
  <si>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</si>
  <si>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</si>
  <si>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</si>
  <si>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</si>
  <si>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</si>
  <si>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</si>
  <si>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</si>
  <si>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</si>
  <si>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</si>
  <si>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</si>
  <si>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</si>
  <si>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</si>
  <si>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</si>
  <si>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</si>
  <si>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</si>
  <si>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</si>
  <si>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</si>
  <si>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</si>
  <si>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</si>
  <si>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</si>
  <si>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</si>
  <si>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</si>
  <si>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</si>
  <si>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</si>
  <si>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</si>
  <si>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</si>
  <si>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</si>
  <si>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</si>
  <si>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</si>
  <si>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</si>
  <si>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</si>
  <si>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</si>
  <si>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</si>
  <si>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</si>
  <si>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</si>
  <si>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</si>
  <si>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</si>
  <si>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</si>
  <si>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</si>
  <si>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</si>
  <si>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</si>
  <si>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</si>
  <si>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</si>
  <si>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</si>
  <si>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</si>
  <si>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</si>
  <si>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</si>
  <si>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</si>
  <si>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</si>
  <si>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</si>
  <si>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</si>
  <si>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</si>
  <si>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</si>
  <si>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</si>
  <si>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</si>
  <si>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</si>
  <si>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</si>
  <si>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</si>
  <si>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</si>
  <si>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</si>
  <si>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</si>
  <si>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</si>
  <si>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</si>
  <si>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</si>
  <si>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</si>
  <si>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</si>
  <si>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</si>
  <si>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</si>
  <si>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</si>
  <si>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</si>
  <si>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</si>
  <si>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</si>
  <si>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</si>
  <si>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</si>
  <si>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</si>
  <si>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</si>
  <si>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</si>
  <si>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</si>
  <si>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</si>
  <si>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</si>
  <si>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</si>
  <si>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</si>
  <si>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</si>
  <si>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</si>
  <si>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</si>
  <si>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</si>
  <si>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</si>
  <si>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</si>
  <si>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</si>
  <si>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</si>
  <si>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</si>
  <si>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</si>
  <si>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</si>
  <si>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</si>
  <si>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</si>
  <si>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</si>
  <si>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</si>
  <si>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</si>
  <si>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</si>
  <si>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</si>
  <si>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</si>
  <si>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</si>
  <si>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</si>
  <si>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</si>
  <si>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</si>
  <si>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</si>
  <si>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</si>
  <si>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</si>
  <si>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</si>
  <si>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</si>
  <si>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</si>
  <si>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</si>
  <si>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</si>
  <si>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</si>
  <si>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</si>
  <si>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</si>
  <si>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</si>
  <si>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</si>
  <si>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</si>
  <si>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</si>
  <si>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</si>
  <si>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</si>
  <si>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</si>
  <si>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</si>
  <si>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</si>
  <si>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</si>
  <si>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</si>
  <si>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</si>
  <si>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</si>
  <si>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</si>
  <si>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</si>
  <si>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</si>
  <si>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</si>
  <si>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</si>
  <si>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</si>
  <si>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</si>
  <si>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</si>
  <si>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</si>
  <si>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</si>
  <si>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</si>
  <si>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</si>
  <si>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</si>
  <si>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</si>
  <si>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</si>
  <si>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</si>
  <si>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</si>
  <si>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</si>
  <si>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</si>
  <si>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</si>
  <si>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</si>
  <si>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</si>
  <si>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</si>
  <si>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</si>
  <si>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</si>
  <si>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</si>
  <si>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</si>
  <si>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</si>
  <si>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</si>
  <si>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</si>
  <si>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</si>
  <si>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</si>
  <si>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</si>
  <si>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</si>
  <si>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</si>
  <si>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</si>
  <si>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</si>
  <si>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</si>
  <si>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</si>
  <si>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</si>
  <si>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</si>
  <si>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</si>
  <si>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</si>
  <si>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</si>
  <si>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</si>
  <si>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</si>
  <si>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</si>
  <si>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</si>
  <si>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</si>
  <si>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</si>
  <si>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</si>
  <si>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</si>
  <si>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</si>
  <si>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</si>
  <si>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</si>
  <si>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</si>
  <si>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</si>
  <si>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</si>
  <si>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</si>
  <si>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</si>
  <si>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</si>
  <si>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</si>
  <si>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</si>
  <si>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</si>
  <si>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</si>
  <si>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</si>
  <si>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</si>
  <si>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</si>
  <si>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</si>
  <si>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</si>
  <si>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</si>
  <si>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</si>
  <si>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</si>
  <si>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</si>
  <si>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</si>
  <si>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</si>
  <si>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</si>
  <si>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</si>
  <si>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</si>
  <si>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</si>
  <si>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</si>
  <si>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</si>
  <si>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</si>
  <si>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</si>
  <si>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</si>
  <si>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</si>
  <si>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</si>
  <si>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</si>
  <si>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</si>
  <si>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</si>
  <si>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</si>
  <si>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</si>
  <si>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</si>
  <si>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</si>
  <si>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</si>
  <si>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</si>
  <si>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</si>
  <si>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</si>
  <si>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</si>
  <si>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</si>
  <si>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</si>
  <si>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</si>
  <si>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</si>
  <si>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</si>
  <si>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</si>
  <si>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</si>
  <si>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</si>
  <si>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</si>
  <si>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</si>
  <si>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</si>
  <si>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</si>
  <si>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</si>
  <si>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</si>
  <si>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</si>
  <si>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</si>
  <si>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</si>
  <si>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</si>
  <si>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</si>
  <si>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</si>
  <si>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</si>
  <si>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</si>
  <si>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</si>
  <si>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</si>
  <si>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</si>
  <si>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</si>
  <si>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</si>
  <si>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</si>
  <si>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</si>
  <si>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</si>
  <si>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</si>
  <si>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</si>
  <si>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</si>
  <si>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</si>
  <si>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</si>
  <si>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</si>
  <si>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</si>
  <si>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</si>
  <si>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</si>
  <si>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</si>
  <si>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</si>
  <si>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</si>
  <si>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</si>
  <si>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</si>
  <si>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</si>
  <si>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</si>
  <si>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</si>
  <si>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</si>
  <si>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</si>
  <si>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</si>
  <si>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</si>
  <si>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</si>
  <si>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</si>
  <si>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</si>
  <si>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</si>
  <si>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</si>
  <si>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</si>
  <si>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</si>
  <si>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</si>
  <si>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</si>
  <si>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</si>
  <si>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</si>
  <si>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</si>
  <si>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</si>
  <si>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</si>
  <si>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</si>
  <si>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</si>
  <si>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</si>
  <si>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</si>
  <si>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</si>
  <si>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</si>
  <si>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</si>
  <si>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</si>
  <si>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</si>
  <si>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</si>
  <si>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</si>
  <si>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</si>
  <si>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</si>
  <si>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</si>
  <si>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</si>
  <si>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</si>
  <si>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</si>
  <si>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</si>
  <si>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</si>
  <si>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</si>
  <si>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</si>
  <si>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</si>
  <si>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</si>
  <si>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</si>
  <si>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</si>
  <si>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</si>
  <si>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</si>
  <si>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</si>
  <si>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</si>
  <si>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</si>
  <si>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</si>
  <si>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</si>
  <si>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</si>
  <si>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</si>
  <si>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</si>
  <si>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</si>
  <si>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</si>
  <si>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</si>
  <si>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</si>
  <si>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</si>
  <si>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</si>
  <si>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</si>
  <si>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</si>
  <si>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</si>
  <si>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</si>
  <si>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</si>
  <si>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</si>
  <si>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</si>
  <si>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</si>
  <si>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</si>
  <si>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</si>
  <si>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</si>
  <si>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</si>
  <si>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</si>
  <si>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</si>
  <si>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</si>
  <si>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</si>
  <si>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</si>
  <si>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</si>
  <si>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</si>
  <si>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</si>
  <si>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</si>
  <si>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</si>
  <si>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</si>
  <si>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</si>
  <si>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</si>
  <si>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</si>
  <si>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</si>
  <si>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</si>
  <si>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</si>
  <si>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</si>
  <si>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</si>
  <si>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</si>
  <si>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</si>
  <si>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</si>
  <si>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</si>
  <si>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</si>
  <si>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</si>
  <si>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</si>
  <si>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</si>
  <si>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</si>
  <si>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</si>
  <si>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</si>
  <si>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</si>
  <si>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</si>
  <si>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</si>
  <si>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</si>
  <si>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</si>
  <si>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</si>
  <si>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</si>
  <si>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</si>
  <si>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</si>
  <si>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</si>
  <si>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</si>
  <si>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</si>
  <si>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</si>
  <si>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</si>
  <si>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</si>
  <si>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</si>
  <si>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</si>
  <si>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</si>
  <si>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</si>
  <si>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</si>
  <si>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</si>
  <si>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</si>
  <si>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</si>
  <si>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</si>
  <si>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</si>
  <si>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</si>
  <si>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</si>
  <si>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</si>
  <si>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</si>
  <si>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</si>
  <si>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</si>
  <si>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</si>
  <si>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</si>
  <si>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</si>
  <si>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</si>
  <si>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</si>
  <si>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</si>
  <si>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</si>
  <si>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</si>
  <si>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</si>
  <si>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</si>
  <si>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</si>
  <si>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</si>
  <si>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</si>
  <si>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</si>
  <si>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</si>
  <si>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</si>
  <si>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</si>
  <si>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</si>
  <si>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</si>
  <si>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</si>
  <si>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</si>
  <si>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</si>
  <si>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</si>
  <si>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</si>
  <si>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</si>
  <si>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</si>
  <si>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</si>
  <si>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</si>
  <si>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</si>
  <si>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</si>
  <si>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</si>
  <si>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</si>
  <si>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</si>
  <si>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</si>
  <si>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</si>
  <si>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</si>
  <si>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</si>
  <si>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</si>
  <si>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</si>
  <si>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</si>
  <si>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</si>
  <si>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</si>
  <si>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</si>
  <si>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</si>
  <si>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</si>
  <si>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</si>
  <si>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</si>
  <si>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</si>
  <si>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</si>
  <si>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</si>
  <si>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</si>
  <si>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</si>
  <si>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</si>
  <si>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</si>
  <si>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</si>
  <si>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</si>
  <si>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</si>
  <si>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</si>
  <si>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</si>
  <si>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</si>
  <si>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</si>
  <si>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</si>
  <si>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</si>
  <si>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</si>
  <si>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</si>
  <si>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</si>
  <si>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</si>
  <si>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</si>
  <si>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</si>
  <si>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</si>
  <si>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</si>
  <si>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</si>
  <si>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</si>
  <si>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</si>
  <si>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</si>
  <si>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</si>
  <si>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</si>
  <si>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</si>
  <si>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</si>
  <si>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</si>
  <si>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</si>
  <si>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</si>
  <si>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</si>
  <si>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</si>
  <si>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</si>
  <si>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</si>
  <si>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</si>
  <si>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</si>
  <si>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</si>
  <si>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</si>
  <si>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</si>
  <si>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</si>
  <si>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</si>
  <si>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</si>
  <si>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</si>
  <si>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</si>
  <si>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</si>
  <si>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</si>
  <si>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</si>
  <si>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</si>
  <si>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</si>
  <si>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</si>
  <si>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</si>
  <si>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</si>
  <si>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</si>
  <si>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</si>
  <si>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</si>
  <si>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</si>
  <si>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</si>
  <si>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</si>
  <si>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</si>
  <si>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</si>
  <si>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</si>
  <si>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</si>
  <si>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</si>
  <si>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</si>
  <si>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</si>
  <si>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</si>
  <si>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</si>
  <si>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</si>
  <si>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</si>
  <si>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</si>
  <si>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</si>
  <si>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</si>
  <si>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</si>
  <si>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</si>
  <si>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</si>
  <si>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</si>
  <si>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</si>
  <si>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</si>
  <si>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</si>
  <si>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</si>
  <si>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</si>
  <si>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</si>
  <si>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</si>
  <si>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</si>
  <si>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</si>
  <si>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</si>
  <si>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</si>
  <si>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</si>
  <si>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</si>
  <si>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</si>
  <si>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</si>
  <si>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</si>
  <si>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</si>
  <si>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</si>
  <si>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</si>
  <si>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</si>
  <si>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</si>
  <si>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</si>
  <si>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</si>
  <si>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</si>
  <si>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</si>
  <si>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</si>
  <si>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</si>
  <si>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</si>
  <si>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</si>
  <si>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</si>
  <si>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</si>
  <si>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</si>
  <si>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</si>
  <si>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</si>
  <si>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</si>
  <si>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</si>
  <si>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</si>
  <si>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</si>
  <si>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</si>
  <si>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</si>
  <si>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</si>
  <si>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</si>
  <si>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</si>
  <si>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</si>
  <si>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</si>
  <si>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</si>
  <si>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</si>
  <si>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</si>
  <si>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</si>
  <si>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</si>
  <si>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</si>
  <si>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</si>
  <si>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</si>
  <si>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</si>
  <si>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</si>
  <si>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</si>
  <si>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</si>
  <si>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</si>
  <si>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</si>
  <si>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</si>
  <si>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</si>
  <si>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</si>
  <si>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</si>
  <si>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</si>
  <si>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</si>
  <si>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</si>
  <si>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</si>
  <si>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</si>
  <si>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</si>
  <si>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</si>
  <si>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</si>
  <si>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</si>
  <si>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</si>
  <si>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</si>
  <si>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</si>
  <si>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</si>
  <si>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</si>
  <si>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</si>
  <si>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</si>
  <si>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</si>
  <si>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</si>
  <si>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</si>
  <si>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</si>
  <si>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</si>
  <si>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</si>
  <si>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</si>
  <si>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</si>
  <si>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</si>
  <si>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</si>
  <si>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</si>
  <si>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</si>
  <si>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</si>
  <si>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</si>
  <si>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</si>
  <si>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</si>
  <si>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</si>
  <si>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</si>
  <si>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</si>
  <si>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</si>
  <si>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</si>
  <si>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</si>
  <si>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</si>
  <si>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</si>
  <si>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</si>
  <si>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</si>
  <si>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</si>
  <si>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</si>
  <si>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</si>
  <si>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</si>
  <si>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</si>
  <si>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</si>
  <si>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</si>
  <si>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</si>
  <si>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</si>
  <si>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</si>
  <si>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</si>
  <si>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</si>
  <si>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</si>
  <si>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</si>
  <si>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</si>
  <si>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</si>
  <si>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</si>
  <si>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</si>
  <si>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</si>
  <si>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</si>
  <si>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</si>
  <si>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</si>
  <si>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</si>
  <si>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</si>
  <si>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</si>
  <si>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</si>
  <si>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</si>
  <si>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</si>
  <si>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</si>
  <si>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</si>
  <si>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</si>
  <si>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</si>
  <si>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</si>
  <si>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</si>
  <si>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</si>
  <si>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</si>
  <si>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</si>
  <si>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</si>
  <si>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</si>
  <si>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</si>
  <si>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</si>
  <si>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</si>
  <si>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</si>
  <si>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</si>
  <si>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</si>
  <si>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</si>
  <si>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</si>
  <si>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</si>
  <si>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</si>
  <si>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</si>
  <si>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</si>
  <si>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</si>
  <si>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</si>
  <si>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</si>
  <si>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</si>
  <si>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</si>
  <si>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</si>
  <si>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</si>
  <si>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</si>
  <si>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</si>
  <si>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</si>
  <si>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</si>
  <si>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</si>
  <si>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</si>
  <si>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</si>
  <si>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</si>
  <si>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</si>
  <si>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</si>
  <si>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</si>
  <si>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</si>
  <si>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</si>
  <si>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</si>
  <si>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</si>
  <si>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</si>
  <si>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</si>
  <si>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</si>
  <si>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</si>
  <si>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</si>
  <si>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</si>
  <si>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</si>
  <si>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</si>
  <si>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</si>
  <si>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</si>
  <si>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</si>
  <si>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</si>
  <si>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</si>
  <si>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</si>
  <si>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</si>
  <si>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</si>
  <si>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</si>
  <si>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</si>
  <si>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</si>
  <si>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</si>
  <si>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</si>
  <si>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</si>
  <si>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</si>
  <si>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</si>
  <si>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</si>
  <si>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</si>
  <si>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</si>
  <si>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</si>
  <si>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</si>
  <si>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</si>
  <si>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</si>
  <si>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</si>
  <si>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</si>
  <si>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</si>
  <si>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</si>
  <si>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</si>
  <si>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</si>
  <si>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</si>
  <si>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</si>
  <si>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</si>
  <si>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</si>
  <si>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</si>
  <si>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</si>
  <si>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</si>
  <si>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</si>
  <si>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</si>
  <si>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</si>
  <si>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</si>
  <si>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</si>
  <si>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</si>
  <si>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</si>
  <si>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</si>
  <si>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</si>
  <si>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</si>
  <si>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</si>
  <si>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</si>
  <si>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</si>
  <si>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</si>
  <si>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</si>
  <si>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</si>
  <si>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</si>
  <si>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</si>
  <si>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</si>
  <si>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</si>
  <si>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</si>
  <si>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</si>
  <si>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</si>
  <si>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</si>
  <si>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</si>
  <si>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</si>
  <si>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</si>
  <si>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</si>
  <si>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</si>
  <si>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</si>
  <si>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</si>
  <si>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</si>
  <si>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</si>
  <si>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</si>
  <si>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</si>
  <si>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</si>
  <si>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</si>
  <si>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</si>
  <si>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</si>
  <si>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</si>
  <si>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</si>
  <si>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</si>
  <si>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</si>
  <si>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</si>
  <si>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</si>
  <si>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</si>
  <si>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</si>
  <si>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</si>
  <si>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</si>
  <si>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</si>
  <si>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</si>
  <si>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</si>
  <si>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</si>
  <si>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</si>
  <si>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</si>
  <si>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</si>
  <si>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</si>
  <si>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</si>
  <si>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</si>
  <si>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</si>
  <si>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</si>
  <si>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</si>
  <si>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</si>
  <si>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</si>
  <si>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</si>
  <si>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</si>
  <si>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</si>
  <si>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</si>
  <si>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</si>
  <si>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</si>
  <si>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</si>
  <si>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</si>
  <si>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</si>
  <si>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</si>
  <si>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</si>
  <si>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</si>
  <si>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</si>
  <si>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</si>
  <si>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</si>
  <si>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</si>
  <si>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</si>
  <si>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</si>
  <si>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</si>
  <si>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</si>
  <si>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</si>
  <si>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</si>
  <si>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</si>
  <si>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</si>
  <si>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</si>
  <si>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</si>
  <si>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</si>
  <si>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</si>
  <si>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</si>
  <si>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</si>
  <si>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</si>
  <si>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</si>
  <si>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</si>
  <si>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</si>
  <si>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</si>
  <si>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</si>
  <si>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</si>
  <si>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</si>
  <si>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</si>
  <si>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</si>
  <si>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</si>
  <si>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</si>
  <si>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</si>
  <si>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</si>
  <si>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</si>
  <si>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</si>
  <si>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</si>
  <si>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</si>
  <si>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</si>
  <si>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</si>
  <si>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</si>
  <si>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</si>
  <si>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</si>
  <si>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</si>
  <si>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</si>
  <si>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</si>
  <si>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</si>
  <si>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</si>
  <si>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</si>
  <si>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</si>
  <si>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</si>
  <si>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</si>
  <si>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</si>
  <si>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</si>
  <si>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</si>
  <si>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</si>
  <si>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</si>
  <si>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</si>
  <si>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</si>
  <si>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</si>
  <si>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</si>
  <si>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</si>
  <si>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</si>
  <si>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</si>
  <si>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</si>
  <si>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</si>
  <si>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</si>
  <si>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</si>
  <si>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</si>
  <si>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</si>
  <si>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</si>
  <si>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</si>
  <si>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</si>
  <si>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</si>
  <si>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</si>
  <si>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</si>
  <si>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</si>
  <si>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</si>
  <si>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</si>
  <si>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</si>
  <si>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</si>
  <si>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</si>
  <si>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</si>
  <si>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</si>
  <si>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</si>
  <si>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</si>
  <si>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</si>
  <si>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</si>
  <si>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</si>
  <si>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</si>
  <si>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</si>
  <si>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</si>
  <si>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</si>
  <si>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</si>
  <si>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</si>
  <si>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</si>
  <si>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</si>
  <si>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</si>
  <si>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</si>
  <si>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</si>
  <si>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</si>
  <si>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</si>
  <si>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</si>
  <si>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</si>
  <si>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</si>
  <si>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</si>
  <si>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</si>
  <si>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</si>
  <si>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</si>
  <si>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</si>
  <si>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</si>
  <si>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</si>
  <si>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</si>
  <si>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</si>
  <si>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</si>
  <si>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</si>
  <si>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</si>
  <si>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</si>
  <si>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</si>
  <si>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</si>
  <si>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</si>
  <si>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</si>
  <si>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</si>
  <si>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</si>
  <si>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</si>
  <si>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</si>
  <si>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</si>
  <si>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</si>
  <si>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</si>
  <si>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</si>
  <si>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</si>
  <si>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</si>
  <si>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</si>
  <si>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</si>
  <si>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</si>
  <si>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</si>
  <si>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</si>
  <si>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</si>
  <si>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</si>
  <si>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</si>
  <si>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</si>
  <si>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</si>
  <si>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</si>
  <si>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</si>
  <si>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</si>
  <si>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</si>
  <si>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</si>
  <si>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</si>
  <si>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</si>
  <si>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</si>
  <si>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</si>
  <si>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</si>
  <si>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</si>
  <si>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</si>
  <si>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</si>
  <si>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</si>
  <si>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</si>
  <si>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</si>
  <si>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</si>
  <si>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</si>
  <si>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</si>
  <si>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</si>
  <si>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</si>
  <si>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</si>
  <si>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</si>
  <si>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</si>
  <si>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</si>
  <si>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</si>
  <si>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</si>
  <si>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</si>
  <si>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</si>
  <si>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</si>
  <si>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</si>
  <si>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</si>
  <si>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</si>
  <si>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</si>
  <si>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</si>
  <si>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</si>
  <si>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</si>
  <si>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</si>
  <si>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</si>
  <si>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</si>
  <si>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</si>
  <si>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</si>
  <si>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</si>
  <si>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</si>
  <si>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</si>
  <si>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</si>
  <si>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</si>
  <si>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</si>
  <si>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</si>
  <si>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</si>
  <si>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</si>
  <si>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</si>
  <si>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</si>
  <si>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</si>
  <si>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</si>
  <si>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</si>
  <si>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</si>
  <si>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</si>
  <si>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</si>
  <si>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</si>
  <si>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</si>
  <si>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</si>
  <si>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</si>
  <si>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</si>
  <si>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</si>
  <si>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</si>
  <si>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</si>
  <si>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</si>
  <si>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</si>
  <si>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</si>
  <si>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</si>
  <si>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</si>
  <si>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</si>
  <si>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</si>
  <si>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</si>
  <si>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</si>
  <si>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</si>
  <si>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</si>
  <si>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</si>
  <si>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</si>
  <si>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</si>
  <si>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</si>
  <si>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</si>
  <si>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</si>
  <si>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</si>
  <si>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</si>
  <si>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</si>
  <si>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</si>
  <si>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</si>
  <si>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</si>
  <si>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</si>
  <si>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</si>
  <si>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</si>
  <si>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</si>
  <si>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</si>
  <si>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</si>
  <si>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</si>
  <si>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</si>
  <si>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</si>
  <si>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</si>
  <si>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</si>
  <si>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</si>
  <si>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</si>
  <si>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</si>
  <si>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</si>
  <si>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</si>
  <si>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</si>
  <si>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</si>
  <si>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</si>
  <si>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</si>
  <si>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</si>
  <si>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</si>
  <si>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</si>
  <si>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</si>
  <si>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</si>
  <si>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</si>
  <si>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</si>
  <si>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</si>
  <si>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</si>
  <si>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</si>
  <si>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</si>
  <si>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</si>
  <si>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</si>
  <si>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</si>
  <si>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</si>
  <si>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</si>
  <si>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</si>
  <si>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</si>
  <si>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</si>
  <si>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</si>
  <si>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</si>
  <si>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</si>
  <si>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</si>
  <si>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</si>
  <si>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</si>
  <si>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</si>
  <si>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</si>
  <si>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</si>
  <si>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</si>
  <si>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</si>
  <si>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</si>
  <si>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</si>
  <si>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</si>
  <si>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</si>
  <si>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</si>
  <si>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</si>
  <si>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</si>
  <si>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</si>
  <si>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</si>
  <si>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</si>
  <si>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</si>
  <si>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</si>
  <si>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</si>
  <si>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</si>
  <si>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</si>
  <si>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</si>
  <si>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</si>
  <si>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</si>
  <si>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</si>
  <si>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</si>
  <si>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</si>
  <si>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</si>
  <si>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</si>
  <si>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</si>
  <si>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</si>
  <si>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</si>
  <si>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</si>
  <si>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</si>
  <si>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</si>
  <si>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</si>
  <si>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</si>
  <si>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</si>
  <si>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</si>
  <si>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</si>
  <si>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</si>
  <si>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</si>
  <si>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</si>
  <si>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</si>
  <si>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</si>
  <si>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</si>
  <si>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</si>
  <si>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</si>
  <si>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</si>
  <si>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</si>
  <si>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</si>
  <si>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</si>
  <si>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</si>
  <si>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</si>
  <si>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</si>
  <si>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</si>
  <si>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</si>
  <si>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</si>
  <si>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</si>
  <si>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</si>
  <si>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</si>
  <si>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</si>
  <si>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</si>
  <si>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</si>
  <si>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</si>
  <si>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</si>
  <si>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</si>
  <si>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</si>
  <si>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</si>
  <si>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</si>
  <si>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</si>
  <si>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</si>
  <si>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</si>
  <si>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</si>
  <si>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</si>
  <si>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</si>
  <si>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</si>
  <si>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</si>
  <si>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</si>
  <si>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</si>
  <si>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</si>
  <si>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</si>
  <si>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</si>
  <si>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</si>
  <si>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</si>
  <si>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</si>
  <si>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</si>
  <si>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</si>
  <si>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</si>
  <si>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</si>
  <si>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</si>
  <si>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</si>
  <si>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</si>
  <si>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</si>
  <si>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</si>
  <si>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</si>
  <si>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</si>
  <si>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</si>
  <si>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</si>
  <si>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</si>
  <si>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</si>
  <si>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</si>
  <si>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</si>
  <si>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</si>
  <si>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</si>
  <si>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</si>
  <si>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</si>
  <si>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</si>
  <si>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</si>
  <si>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</si>
  <si>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</si>
  <si>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</si>
  <si>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</si>
  <si>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</si>
  <si>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</si>
  <si>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</si>
  <si>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</si>
  <si>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</si>
  <si>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</si>
  <si>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</si>
  <si>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</si>
  <si>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</si>
  <si>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</si>
  <si>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</si>
  <si>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</si>
  <si>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</si>
  <si>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</si>
  <si>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</si>
  <si>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</si>
  <si>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</si>
  <si>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</si>
  <si>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</si>
  <si>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</si>
  <si>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</si>
  <si>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</si>
  <si>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</si>
  <si>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</si>
  <si>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</si>
  <si>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</si>
  <si>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</si>
  <si>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</si>
  <si>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</si>
  <si>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</si>
  <si>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</si>
  <si>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</si>
  <si>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</si>
  <si>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</si>
  <si>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</si>
  <si>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</si>
  <si>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</si>
  <si>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</si>
  <si>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</si>
  <si>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</si>
  <si>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</si>
  <si>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</si>
  <si>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</si>
  <si>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</si>
  <si>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</si>
  <si>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</si>
  <si>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</si>
  <si>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</si>
  <si>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</si>
  <si>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</si>
  <si>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</si>
  <si>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</si>
  <si>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</si>
  <si>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</si>
  <si>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</si>
  <si>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</si>
  <si>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</si>
  <si>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</si>
  <si>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</si>
  <si>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</si>
  <si>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</si>
  <si>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</si>
  <si>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</si>
  <si>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</si>
  <si>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</si>
  <si>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</si>
  <si>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</si>
  <si>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</si>
  <si>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</si>
  <si>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</si>
  <si>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</si>
  <si>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</si>
  <si>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</si>
  <si>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</si>
  <si>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</si>
  <si>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</si>
  <si>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</si>
  <si>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</si>
  <si>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</si>
  <si>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</si>
  <si>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</si>
  <si>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</si>
  <si>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</si>
  <si>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</si>
  <si>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</si>
  <si>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</si>
  <si>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</si>
  <si>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</si>
  <si>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</si>
  <si>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</si>
  <si>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</si>
  <si>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</si>
  <si>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</si>
  <si>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</si>
  <si>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</si>
  <si>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</si>
  <si>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</si>
  <si>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</si>
  <si>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</si>
  <si>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</si>
  <si>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</si>
  <si>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</si>
  <si>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</si>
  <si>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</si>
  <si>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</si>
  <si>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</si>
  <si>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</si>
  <si>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</si>
  <si>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</si>
  <si>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</si>
  <si>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</si>
  <si>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</si>
  <si>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</si>
  <si>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</si>
  <si>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</si>
  <si>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</si>
  <si>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</si>
  <si>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</si>
  <si>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</si>
  <si>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</si>
  <si>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</si>
  <si>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</si>
  <si>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</si>
  <si>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</si>
  <si>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</si>
  <si>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</si>
  <si>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</si>
  <si>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</si>
  <si>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</si>
  <si>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</si>
  <si>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</si>
  <si>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</si>
  <si>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</si>
  <si>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</si>
  <si>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</si>
  <si>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</si>
  <si>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</si>
  <si>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</si>
  <si>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</si>
  <si>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</si>
  <si>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</si>
  <si>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</si>
  <si>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</si>
  <si>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</si>
  <si>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</si>
  <si>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</si>
  <si>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</si>
  <si>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</si>
  <si>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</si>
  <si>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</si>
  <si>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</si>
  <si>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</si>
  <si>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</si>
  <si>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</si>
  <si>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</si>
  <si>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</si>
  <si>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</si>
  <si>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</si>
  <si>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</si>
  <si>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</si>
  <si>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</si>
  <si>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</si>
  <si>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</si>
  <si>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</si>
  <si>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</si>
  <si>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</si>
  <si>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</si>
  <si>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</si>
  <si>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</si>
  <si>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</si>
  <si>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</si>
  <si>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</si>
  <si>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</si>
  <si>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</si>
  <si>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</si>
  <si>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</si>
  <si>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</si>
  <si>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</si>
  <si>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</si>
  <si>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</si>
  <si>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</si>
  <si>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</si>
  <si>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</si>
  <si>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</si>
  <si>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</si>
  <si>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</si>
  <si>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</si>
  <si>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</si>
  <si>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</si>
  <si>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</si>
  <si>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</si>
  <si>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</si>
  <si>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</si>
  <si>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</si>
  <si>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</si>
  <si>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</si>
  <si>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</si>
  <si>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</si>
  <si>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</si>
  <si>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</si>
  <si>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</si>
  <si>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</si>
  <si>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</si>
  <si>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</si>
  <si>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</si>
  <si>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</si>
  <si>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</si>
  <si>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</si>
  <si>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</si>
  <si>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</si>
  <si>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</si>
  <si>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</si>
  <si>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</si>
  <si>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</si>
  <si>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</si>
  <si>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</si>
  <si>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</si>
  <si>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</si>
  <si>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</si>
  <si>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</si>
  <si>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</si>
  <si>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</si>
  <si>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</si>
  <si>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</si>
  <si>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</si>
  <si>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</si>
  <si>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</si>
  <si>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</si>
  <si>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</si>
  <si>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</si>
  <si>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</si>
  <si>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</si>
  <si>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</si>
  <si>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</si>
  <si>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</si>
  <si>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</si>
  <si>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</si>
  <si>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</si>
  <si>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</si>
  <si>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</si>
  <si>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</si>
  <si>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</si>
  <si>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</si>
  <si>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</si>
  <si>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</si>
  <si>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</si>
  <si>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</si>
  <si>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</si>
  <si>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</si>
  <si>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</si>
  <si>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</si>
  <si>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</si>
  <si>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</si>
  <si>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</si>
  <si>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</si>
  <si>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</si>
  <si>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</si>
  <si>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</si>
  <si>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</si>
  <si>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</si>
  <si>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</si>
  <si>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</si>
  <si>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</si>
  <si>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</si>
  <si>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</si>
  <si>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</si>
  <si>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</si>
  <si>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</si>
  <si>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</si>
  <si>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</si>
  <si>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</si>
  <si>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</si>
  <si>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</si>
  <si>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</si>
  <si>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</si>
  <si>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</si>
  <si>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</si>
  <si>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</si>
  <si>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</si>
  <si>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</si>
  <si>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</si>
  <si>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</si>
  <si>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</si>
  <si>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</si>
  <si>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</si>
  <si>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</si>
  <si>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</si>
  <si>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</si>
  <si>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</si>
  <si>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</si>
  <si>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</si>
  <si>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</si>
  <si>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</si>
  <si>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</si>
  <si>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</si>
  <si>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</si>
  <si>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</si>
  <si>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</si>
  <si>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</si>
  <si>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</si>
  <si>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</si>
  <si>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</si>
  <si>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</si>
  <si>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</si>
  <si>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</si>
  <si>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</si>
  <si>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</si>
  <si>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</si>
  <si>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</si>
  <si>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</si>
  <si>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</si>
  <si>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</si>
  <si>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</si>
  <si>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</si>
  <si>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</si>
  <si>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</si>
  <si>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</si>
  <si>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</si>
  <si>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</si>
  <si>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</si>
  <si>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</si>
  <si>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</si>
  <si>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</si>
  <si>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</si>
  <si>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</si>
  <si>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</si>
  <si>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</si>
  <si>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</si>
  <si>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</si>
  <si>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</si>
  <si>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</si>
  <si>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</si>
  <si>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</si>
  <si>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</si>
  <si>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</si>
  <si>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</si>
  <si>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</si>
  <si>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</si>
  <si>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</si>
  <si>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</si>
  <si>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</si>
  <si>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</si>
  <si>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</si>
  <si>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</si>
  <si>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</si>
  <si>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</si>
  <si>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</si>
  <si>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</si>
  <si>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</si>
  <si>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</si>
  <si>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</si>
  <si>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</si>
  <si>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</si>
  <si>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</si>
  <si>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</si>
  <si>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</si>
  <si>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</si>
  <si>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</si>
  <si>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</si>
  <si>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</si>
  <si>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</si>
  <si>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</si>
  <si>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</si>
  <si>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</si>
  <si>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</si>
  <si>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</si>
  <si>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</si>
  <si>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</si>
  <si>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</si>
  <si>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</si>
  <si>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</si>
  <si>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</si>
  <si>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</si>
  <si>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</si>
  <si>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</si>
  <si>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</si>
  <si>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</si>
  <si>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</si>
  <si>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</si>
  <si>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</si>
  <si>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</si>
  <si>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</si>
  <si>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</si>
  <si>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</si>
  <si>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</si>
  <si>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</si>
  <si>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</si>
  <si>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</si>
  <si>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</si>
  <si>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</si>
  <si>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</si>
  <si>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</si>
  <si>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</si>
  <si>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</si>
  <si>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</si>
  <si>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</si>
  <si>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</si>
  <si>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</si>
  <si>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</si>
  <si>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</si>
  <si>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</si>
  <si>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</si>
  <si>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</si>
  <si>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</si>
  <si>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</si>
  <si>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</si>
  <si>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</si>
  <si>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</si>
  <si>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</si>
  <si>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</si>
  <si>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</si>
  <si>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</si>
  <si>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</si>
  <si>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</si>
  <si>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</si>
  <si>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</si>
  <si>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</si>
  <si>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</si>
  <si>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</si>
  <si>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</si>
  <si>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</si>
  <si>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</si>
  <si>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</si>
  <si>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</si>
  <si>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</si>
  <si>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</si>
  <si>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</si>
  <si>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</si>
  <si>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</si>
  <si>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</si>
  <si>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</si>
  <si>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</si>
  <si>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</si>
  <si>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</si>
  <si>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</si>
  <si>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</si>
  <si>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</si>
  <si>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</si>
  <si>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</si>
  <si>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</si>
  <si>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</si>
  <si>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</si>
  <si>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</si>
  <si>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</si>
  <si>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</si>
  <si>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</si>
  <si>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</si>
  <si>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</si>
  <si>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</si>
  <si>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</si>
  <si>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</si>
  <si>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</si>
  <si>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</si>
  <si>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</si>
  <si>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</si>
  <si>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</si>
  <si>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</si>
  <si>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</si>
  <si>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</si>
  <si>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</si>
  <si>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</si>
  <si>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</si>
  <si>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</si>
  <si>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</si>
  <si>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</si>
  <si>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</si>
  <si>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</si>
  <si>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</si>
  <si>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</si>
  <si>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</si>
  <si>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</si>
  <si>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</si>
  <si>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</si>
  <si>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</si>
  <si>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</si>
  <si>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</si>
  <si>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</si>
  <si>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</si>
  <si>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</si>
  <si>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</si>
  <si>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</si>
  <si>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</si>
  <si>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</si>
  <si>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</si>
  <si>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</si>
  <si>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</si>
  <si>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</si>
  <si>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</si>
  <si>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</si>
  <si>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</si>
  <si>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</si>
  <si>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</si>
  <si>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</si>
  <si>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</si>
  <si>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</si>
  <si>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</si>
  <si>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</si>
  <si>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</si>
  <si>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</si>
  <si>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</si>
  <si>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</si>
  <si>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</si>
  <si>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</si>
  <si>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</si>
  <si>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</si>
  <si>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</si>
  <si>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</si>
  <si>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</si>
  <si>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</si>
  <si>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</si>
  <si>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</si>
  <si>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</si>
  <si>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</si>
  <si>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</si>
  <si>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</si>
  <si>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</si>
  <si>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</si>
  <si>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</si>
  <si>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</si>
  <si>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</si>
  <si>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</si>
  <si>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</si>
  <si>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</si>
  <si>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</si>
  <si>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</si>
  <si>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</si>
  <si>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</si>
  <si>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</si>
  <si>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</si>
  <si>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</si>
  <si>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</si>
  <si>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</si>
  <si>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</si>
  <si>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</si>
  <si>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</si>
  <si>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</si>
  <si>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</si>
  <si>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</si>
  <si>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</si>
  <si>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</si>
  <si>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</si>
  <si>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</si>
  <si>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</si>
  <si>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</si>
  <si>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</si>
  <si>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</si>
  <si>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</si>
  <si>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</si>
  <si>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</si>
  <si>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</si>
  <si>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</si>
  <si>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</si>
  <si>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</si>
  <si>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</si>
  <si>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</si>
  <si>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</si>
  <si>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</si>
  <si>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</si>
  <si>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</si>
  <si>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</si>
  <si>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</si>
  <si>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</si>
  <si>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</si>
  <si>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</si>
  <si>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</si>
  <si>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</si>
  <si>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</si>
  <si>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</si>
  <si>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</si>
  <si>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</si>
  <si>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</si>
  <si>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</si>
  <si>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</si>
  <si>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</si>
  <si>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</si>
  <si>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</si>
  <si>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</si>
  <si>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</si>
  <si>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</si>
  <si>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</si>
  <si>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</si>
  <si>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</si>
  <si>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</si>
  <si>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</si>
  <si>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</si>
  <si>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</si>
  <si>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</si>
  <si>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</si>
  <si>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</si>
  <si>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</si>
  <si>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</si>
  <si>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</si>
  <si>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</si>
  <si>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</si>
  <si>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</si>
  <si>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</si>
  <si>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</si>
  <si>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</si>
  <si>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</si>
  <si>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</si>
  <si>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</si>
  <si>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</si>
  <si>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</si>
  <si>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</si>
  <si>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</si>
  <si>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</si>
  <si>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</si>
  <si>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</si>
  <si>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</si>
  <si>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</si>
  <si>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</si>
  <si>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</si>
  <si>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</si>
  <si>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</si>
  <si>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</si>
  <si>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</si>
  <si>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</si>
  <si>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</si>
  <si>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</si>
  <si>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</si>
  <si>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</si>
  <si>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</si>
  <si>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</si>
  <si>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</si>
  <si>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</si>
  <si>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</si>
  <si>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</si>
  <si>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</si>
  <si>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</si>
  <si>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</si>
  <si>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</si>
  <si>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</si>
  <si>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</si>
  <si>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</si>
  <si>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</si>
  <si>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</si>
  <si>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</si>
  <si>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</si>
  <si>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</si>
  <si>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</si>
  <si>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</si>
  <si>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</si>
  <si>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</si>
  <si>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</si>
  <si>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</si>
  <si>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</si>
  <si>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</si>
  <si>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</si>
  <si>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</si>
  <si>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</si>
  <si>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</si>
  <si>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</si>
  <si>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</si>
  <si>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</si>
  <si>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</si>
  <si>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</si>
  <si>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</si>
  <si>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</si>
  <si>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</si>
  <si>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</si>
  <si>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</si>
  <si>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</si>
  <si>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</si>
  <si>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</si>
  <si>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</si>
  <si>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</si>
  <si>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</si>
  <si>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</si>
  <si>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</si>
  <si>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</si>
  <si>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</si>
  <si>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</si>
  <si>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</si>
  <si>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</si>
  <si>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</si>
  <si>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</si>
  <si>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</si>
  <si>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</si>
  <si>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</si>
  <si>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</si>
  <si>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</si>
  <si>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</si>
  <si>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</si>
  <si>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</si>
  <si>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</si>
  <si>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</si>
  <si>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</si>
  <si>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</si>
  <si>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</si>
  <si>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</si>
  <si>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</si>
  <si>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</si>
  <si>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</si>
  <si>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</si>
  <si>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</si>
  <si>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</si>
  <si>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</si>
  <si>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</si>
  <si>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</si>
  <si>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</si>
  <si>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</si>
  <si>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</si>
  <si>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</si>
  <si>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</si>
  <si>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</si>
  <si>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</si>
  <si>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</si>
  <si>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</si>
  <si>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</si>
  <si>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</si>
  <si>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</si>
  <si>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</si>
  <si>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</si>
  <si>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</si>
  <si>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</si>
  <si>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</si>
  <si>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</si>
  <si>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</si>
  <si>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</si>
  <si>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</si>
  <si>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</si>
  <si>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</si>
  <si>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</si>
  <si>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</si>
  <si>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</si>
  <si>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</si>
  <si>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</si>
  <si>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</si>
  <si>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</si>
  <si>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</si>
  <si>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</si>
  <si>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</si>
  <si>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</si>
  <si>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</si>
  <si>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</si>
  <si>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</si>
  <si>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</si>
  <si>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</si>
  <si>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</si>
  <si>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</si>
  <si>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</si>
  <si>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</si>
  <si>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</si>
  <si>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</si>
  <si>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</si>
  <si>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</si>
  <si>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</si>
  <si>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</si>
  <si>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</si>
  <si>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</si>
  <si>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</si>
  <si>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</si>
  <si>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</si>
  <si>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</si>
  <si>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</si>
  <si>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</si>
  <si>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</si>
  <si>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</si>
  <si>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</si>
  <si>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</si>
  <si>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</si>
  <si>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</si>
  <si>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</si>
  <si>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</si>
  <si>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</si>
  <si>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</si>
  <si>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</si>
  <si>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</si>
  <si>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</si>
  <si>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</si>
  <si>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</si>
  <si>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</si>
  <si>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</si>
  <si>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</si>
  <si>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</si>
  <si>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</si>
  <si>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</si>
  <si>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</si>
  <si>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</si>
  <si>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</si>
  <si>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</si>
  <si>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</si>
  <si>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</si>
  <si>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</si>
  <si>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</si>
  <si>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</si>
  <si>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</si>
  <si>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</si>
  <si>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</si>
  <si>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</si>
  <si>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</si>
  <si>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</si>
  <si>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</si>
  <si>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</si>
  <si>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</si>
  <si>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</si>
  <si>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</si>
  <si>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</si>
  <si>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</si>
  <si>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</si>
  <si>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</si>
  <si>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</si>
  <si>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</si>
  <si>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</si>
  <si>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</si>
  <si>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</si>
  <si>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</si>
  <si>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</si>
  <si>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</si>
  <si>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</si>
  <si>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</si>
  <si>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</si>
  <si>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</si>
  <si>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</si>
  <si>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</si>
  <si>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</si>
  <si>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</si>
  <si>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</si>
  <si>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</si>
  <si>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</si>
  <si>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</si>
  <si>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</si>
  <si>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</si>
  <si>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</si>
  <si>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</si>
  <si>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</si>
  <si>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</si>
  <si>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</si>
  <si>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</si>
  <si>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</si>
  <si>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</si>
  <si>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</si>
  <si>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</si>
  <si>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</si>
  <si>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</si>
  <si>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</si>
  <si>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</si>
  <si>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</si>
  <si>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</si>
  <si>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</si>
  <si>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</si>
  <si>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</si>
  <si>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</si>
  <si>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</si>
  <si>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</si>
  <si>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</si>
  <si>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</si>
  <si>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</si>
  <si>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</si>
  <si>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</si>
  <si>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</si>
  <si>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</si>
  <si>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</si>
  <si>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</si>
  <si>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</si>
  <si>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</si>
  <si>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</si>
  <si>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</si>
  <si>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</si>
  <si>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</si>
  <si>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</si>
  <si>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</si>
  <si>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</si>
  <si>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</si>
  <si>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</si>
  <si>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</si>
  <si>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</si>
  <si>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</si>
  <si>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</si>
  <si>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</si>
  <si>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</si>
  <si>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</si>
  <si>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</si>
  <si>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</si>
  <si>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</si>
  <si>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</si>
  <si>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</si>
  <si>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</si>
  <si>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</si>
  <si>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</si>
  <si>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</si>
  <si>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</si>
  <si>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</si>
  <si>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</si>
  <si>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</si>
  <si>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</si>
  <si>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</si>
  <si>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</si>
  <si>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</si>
  <si>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</si>
  <si>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</si>
  <si>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</si>
  <si>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</si>
  <si>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</si>
  <si>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</si>
  <si>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</si>
  <si>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</si>
  <si>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</si>
  <si>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</si>
  <si>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</si>
  <si>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</si>
  <si>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</si>
  <si>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</si>
  <si>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</si>
  <si>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</si>
  <si>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</si>
  <si>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</si>
  <si>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</si>
  <si>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</si>
  <si>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</si>
  <si>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</si>
  <si>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</si>
  <si>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</si>
  <si>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</si>
  <si>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</si>
  <si>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</si>
  <si>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</si>
  <si>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</si>
  <si>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</si>
  <si>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</si>
  <si>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</si>
  <si>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</si>
  <si>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</si>
  <si>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</si>
  <si>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</si>
  <si>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</si>
  <si>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</si>
  <si>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</si>
  <si>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</si>
  <si>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</si>
  <si>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</si>
  <si>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</si>
  <si>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</si>
  <si>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</si>
  <si>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</si>
  <si>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</si>
  <si>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</si>
  <si>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</si>
  <si>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</si>
  <si>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</si>
  <si>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</si>
  <si>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</si>
  <si>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</si>
  <si>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</si>
  <si>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</si>
  <si>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</si>
  <si>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</si>
  <si>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</si>
  <si>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</si>
  <si>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</si>
  <si>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</si>
  <si>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</si>
  <si>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</si>
  <si>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</si>
  <si>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</si>
  <si>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</si>
  <si>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</si>
  <si>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</si>
  <si>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</si>
  <si>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</si>
  <si>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</si>
  <si>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</si>
  <si>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</si>
  <si>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</si>
  <si>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</si>
  <si>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</si>
  <si>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</si>
  <si>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</si>
  <si>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</si>
  <si>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</si>
  <si>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</si>
  <si>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</si>
  <si>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</si>
  <si>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</si>
  <si>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</si>
  <si>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</si>
  <si>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</si>
  <si>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</si>
  <si>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</si>
  <si>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</si>
  <si>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</si>
  <si>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</si>
  <si>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</si>
  <si>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</si>
  <si>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</si>
  <si>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</si>
  <si>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</si>
  <si>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</si>
  <si>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</si>
  <si>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</si>
  <si>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</si>
  <si>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</si>
  <si>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</si>
  <si>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</si>
  <si>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</si>
  <si>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</si>
  <si>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</si>
  <si>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</si>
  <si>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</si>
  <si>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</si>
  <si>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</si>
  <si>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</si>
  <si>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</si>
  <si>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</si>
  <si>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</si>
  <si>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</si>
  <si>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</si>
  <si>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</si>
  <si>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</si>
  <si>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</si>
  <si>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</si>
  <si>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</si>
  <si>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</si>
  <si>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</si>
  <si>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</si>
  <si>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</si>
  <si>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</si>
  <si>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</si>
  <si>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</si>
  <si>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</si>
  <si>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</si>
  <si>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</si>
  <si>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</si>
  <si>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</si>
  <si>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</si>
  <si>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</si>
  <si>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</si>
  <si>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</si>
  <si>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</si>
  <si>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</si>
  <si>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</si>
  <si>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</si>
  <si>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</si>
  <si>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</si>
  <si>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</si>
  <si>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</si>
  <si>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</si>
  <si>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</si>
  <si>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</si>
  <si>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</si>
  <si>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</si>
  <si>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</si>
  <si>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</si>
  <si>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</si>
  <si>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</si>
  <si>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</si>
  <si>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</si>
  <si>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</si>
  <si>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</si>
  <si>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</si>
  <si>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</si>
  <si>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</si>
  <si>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</si>
  <si>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</si>
  <si>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</si>
  <si>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</si>
  <si>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</si>
  <si>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</si>
  <si>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</si>
  <si>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</si>
  <si>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</si>
  <si>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</si>
  <si>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</si>
  <si>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</si>
  <si>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</si>
  <si>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</si>
  <si>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</si>
  <si>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</si>
  <si>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</si>
  <si>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</si>
  <si>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</si>
  <si>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</si>
  <si>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</si>
  <si>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</si>
  <si>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</si>
  <si>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</si>
  <si>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</si>
  <si>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</si>
  <si>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</si>
  <si>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</si>
  <si>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</si>
  <si>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</si>
  <si>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</si>
  <si>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</si>
  <si>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</si>
  <si>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</si>
  <si>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</si>
  <si>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</si>
  <si>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</si>
  <si>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</si>
  <si>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</si>
  <si>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</si>
  <si>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</si>
  <si>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</si>
  <si>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</si>
  <si>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</si>
  <si>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</si>
  <si>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</si>
  <si>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</si>
  <si>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</si>
  <si>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</si>
  <si>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</si>
  <si>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</si>
  <si>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</si>
  <si>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</si>
  <si>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</si>
  <si>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</si>
  <si>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</si>
  <si>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</si>
  <si>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</si>
  <si>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</si>
  <si>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</si>
  <si>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</si>
  <si>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</si>
  <si>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</si>
  <si>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</si>
  <si>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</si>
  <si>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</si>
  <si>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</si>
  <si>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</si>
  <si>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</si>
  <si>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</si>
  <si>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</si>
  <si>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</si>
  <si>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</si>
  <si>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</si>
  <si>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</si>
  <si>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</si>
  <si>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</si>
  <si>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</si>
  <si>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</si>
  <si>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</si>
  <si>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</si>
  <si>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</si>
  <si>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</si>
  <si>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</si>
  <si>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</si>
  <si>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</si>
  <si>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</si>
  <si>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</si>
  <si>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</si>
  <si>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</si>
  <si>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</si>
  <si>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</si>
  <si>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</si>
  <si>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</si>
  <si>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</si>
  <si>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</si>
  <si>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</si>
  <si>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</si>
  <si>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</si>
  <si>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</si>
  <si>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</si>
  <si>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</si>
  <si>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</si>
  <si>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</si>
  <si>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</si>
  <si>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</si>
  <si>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</si>
  <si>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</si>
  <si>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</si>
  <si>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</si>
  <si>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</si>
  <si>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</si>
  <si>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</si>
  <si>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</si>
  <si>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</si>
  <si>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</si>
  <si>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</si>
  <si>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</si>
  <si>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</si>
  <si>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</si>
  <si>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</si>
  <si>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</si>
  <si>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</si>
  <si>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</si>
  <si>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</si>
  <si>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</si>
  <si>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</si>
  <si>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</si>
  <si>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</si>
  <si>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</si>
  <si>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</si>
  <si>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</si>
  <si>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</si>
  <si>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</si>
  <si>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</si>
  <si>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</si>
  <si>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</si>
  <si>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</si>
  <si>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</si>
  <si>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</si>
  <si>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</si>
  <si>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</si>
  <si>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</si>
  <si>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</si>
  <si>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</si>
  <si>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</si>
  <si>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</si>
  <si>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</si>
  <si>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</si>
  <si>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</si>
  <si>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</si>
  <si>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</si>
  <si>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</si>
  <si>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</si>
  <si>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</si>
  <si>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</si>
  <si>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</si>
  <si>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</si>
  <si>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</si>
  <si>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</si>
  <si>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</si>
  <si>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</si>
  <si>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</si>
  <si>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</si>
  <si>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</si>
  <si>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</si>
  <si>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</si>
  <si>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</si>
  <si>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</si>
  <si>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</si>
  <si>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</si>
  <si>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</si>
  <si>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</si>
  <si>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</si>
  <si>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</si>
  <si>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</si>
  <si>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</si>
  <si>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</si>
  <si>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</si>
  <si>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</si>
  <si>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</si>
  <si>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</si>
  <si>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</si>
  <si>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</si>
  <si>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</si>
  <si>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</si>
  <si>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</si>
  <si>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</si>
  <si>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</si>
  <si>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</si>
  <si>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</si>
  <si>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</si>
  <si>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</si>
  <si>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</si>
  <si>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</si>
  <si>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</si>
  <si>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</si>
  <si>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</si>
  <si>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</si>
  <si>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</si>
  <si>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</si>
  <si>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</si>
  <si>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</si>
  <si>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</si>
  <si>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</si>
  <si>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</si>
  <si>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</si>
  <si>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</si>
  <si>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</si>
  <si>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</si>
  <si>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</si>
  <si>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</si>
  <si>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</si>
  <si>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</si>
  <si>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</si>
  <si>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</si>
  <si>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</si>
  <si>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</si>
  <si>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</si>
  <si>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</si>
  <si>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</si>
  <si>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</si>
  <si>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</si>
  <si>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</si>
  <si>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</si>
  <si>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</si>
  <si>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</si>
  <si>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</si>
  <si>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</si>
  <si>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</si>
  <si>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</si>
  <si>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</si>
  <si>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</si>
  <si>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</si>
  <si>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</si>
  <si>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</si>
  <si>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</si>
  <si>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</si>
  <si>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</si>
  <si>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</si>
  <si>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</si>
  <si>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</si>
  <si>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</si>
  <si>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</si>
  <si>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</si>
  <si>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</si>
  <si>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</si>
  <si>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</si>
  <si>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</si>
  <si>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</si>
  <si>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</si>
  <si>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</si>
  <si>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</si>
  <si>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</si>
  <si>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</si>
  <si>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</si>
  <si>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</si>
  <si>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</si>
  <si>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</si>
  <si>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</si>
  <si>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</si>
  <si>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</si>
  <si>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</si>
  <si>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</si>
  <si>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</si>
  <si>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</si>
  <si>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</si>
  <si>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</si>
  <si>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</si>
  <si>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</si>
  <si>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</si>
  <si>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</si>
  <si>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</si>
  <si>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</si>
  <si>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</si>
  <si>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</si>
  <si>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</si>
  <si>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</si>
  <si>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</si>
  <si>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</si>
  <si>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</si>
  <si>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</si>
  <si>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</si>
  <si>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</si>
  <si>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</si>
  <si>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</si>
  <si>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</si>
  <si>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</si>
  <si>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</si>
  <si>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</si>
  <si>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</si>
  <si>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</si>
  <si>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</si>
  <si>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</si>
  <si>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</si>
  <si>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</si>
  <si>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</si>
  <si>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</si>
  <si>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</si>
  <si>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</si>
  <si>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</si>
  <si>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</si>
  <si>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</si>
  <si>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</si>
  <si>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</si>
  <si>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</si>
  <si>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</si>
  <si>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</si>
  <si>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</si>
  <si>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</si>
  <si>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</si>
  <si>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</si>
  <si>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</si>
  <si>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</si>
  <si>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</si>
  <si>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</si>
  <si>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</si>
  <si>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</si>
  <si>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</si>
  <si>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</si>
  <si>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</si>
  <si>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</si>
  <si>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</si>
  <si>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</si>
  <si>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</si>
  <si>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</si>
  <si>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</si>
  <si>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</si>
  <si>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</si>
  <si>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</si>
  <si>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</si>
  <si>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</si>
  <si>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</si>
  <si>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</si>
  <si>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</si>
  <si>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</si>
  <si>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</si>
  <si>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</si>
  <si>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</si>
  <si>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</si>
  <si>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</si>
  <si>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</si>
  <si>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</si>
  <si>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</si>
  <si>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</si>
  <si>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</si>
  <si>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</si>
  <si>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</si>
  <si>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</si>
  <si>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</si>
  <si>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</si>
  <si>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</si>
  <si>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</si>
  <si>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</si>
  <si>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</si>
  <si>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</si>
  <si>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</si>
  <si>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</si>
  <si>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</si>
  <si>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</si>
  <si>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</si>
  <si>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</si>
  <si>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</si>
  <si>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</si>
  <si>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</si>
  <si>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</si>
  <si>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</si>
  <si>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</si>
  <si>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</si>
  <si>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</si>
  <si>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</si>
  <si>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</si>
  <si>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</si>
  <si>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</si>
  <si>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</si>
  <si>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</si>
  <si>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</si>
  <si>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</si>
  <si>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</si>
  <si>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</si>
  <si>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</si>
  <si>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</si>
  <si>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</si>
  <si>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</si>
  <si>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</si>
  <si>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</si>
  <si>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</si>
  <si>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</si>
  <si>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</si>
  <si>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</si>
  <si>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</si>
  <si>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</si>
  <si>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</si>
  <si>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</si>
  <si>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</si>
  <si>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</si>
  <si>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</si>
  <si>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</si>
  <si>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</si>
  <si>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</si>
  <si>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</si>
  <si>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</si>
  <si>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</si>
  <si>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</si>
  <si>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</si>
  <si>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</si>
  <si>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</si>
  <si>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</si>
  <si>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</si>
  <si>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</si>
  <si>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</si>
  <si>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</si>
  <si>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</si>
  <si>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</si>
  <si>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</si>
  <si>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</si>
  <si>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</si>
  <si>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</si>
  <si>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</si>
  <si>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</si>
  <si>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</si>
  <si>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</si>
  <si>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</si>
  <si>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</si>
  <si>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</si>
  <si>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</si>
  <si>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</si>
  <si>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</si>
  <si>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</si>
  <si>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</si>
  <si>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</si>
  <si>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</si>
  <si>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</si>
  <si>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</si>
  <si>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</si>
  <si>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</si>
  <si>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</si>
  <si>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</si>
  <si>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</si>
  <si>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</si>
  <si>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</si>
  <si>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</si>
  <si>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</si>
  <si>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</si>
  <si>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</si>
  <si>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</si>
  <si>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</si>
  <si>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</si>
  <si>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</si>
  <si>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</si>
  <si>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</si>
  <si>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</si>
  <si>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</si>
  <si>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</si>
  <si>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</si>
  <si>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</si>
  <si>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</si>
  <si>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</si>
  <si>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</si>
  <si>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</si>
  <si>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</si>
  <si>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</si>
  <si>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</si>
  <si>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</si>
  <si>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</si>
  <si>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</si>
  <si>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</si>
  <si>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</si>
  <si>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</si>
  <si>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</si>
  <si>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</si>
  <si>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</si>
  <si>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</si>
  <si>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</si>
  <si>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</si>
  <si>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</si>
  <si>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</si>
  <si>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</si>
  <si>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</si>
  <si>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</si>
  <si>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</si>
  <si>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</si>
  <si>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</si>
  <si>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</si>
  <si>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</si>
  <si>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</si>
  <si>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</si>
  <si>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</si>
  <si>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</si>
  <si>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</si>
  <si>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</si>
  <si>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</si>
  <si>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</si>
  <si>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</si>
  <si>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</si>
  <si>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</si>
  <si>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</si>
  <si>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</si>
  <si>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</si>
  <si>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</si>
  <si>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</si>
  <si>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</si>
  <si>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</si>
  <si>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</si>
  <si>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</si>
  <si>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</si>
  <si>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</si>
  <si>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</si>
  <si>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</si>
  <si>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</si>
  <si>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</si>
  <si>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</si>
  <si>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</si>
  <si>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</si>
  <si>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</si>
  <si>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</si>
  <si>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</si>
  <si>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</si>
  <si>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</si>
  <si>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</si>
  <si>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</si>
  <si>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</si>
  <si>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</si>
  <si>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</si>
  <si>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</si>
  <si>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</si>
  <si>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</si>
  <si>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</si>
  <si>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</si>
  <si>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</si>
  <si>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</si>
  <si>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</si>
  <si>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</si>
  <si>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</si>
  <si>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</si>
  <si>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</si>
  <si>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</si>
  <si>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</si>
  <si>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</si>
  <si>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</si>
  <si>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</si>
  <si>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</si>
  <si>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</si>
  <si>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</si>
  <si>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</si>
  <si>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</si>
  <si>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</si>
  <si>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</si>
  <si>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</si>
  <si>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</si>
  <si>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</si>
  <si>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</si>
  <si>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</si>
  <si>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</si>
  <si>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</si>
  <si>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</si>
  <si>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</si>
  <si>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</si>
  <si>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</si>
  <si>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</si>
  <si>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</si>
  <si>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</si>
  <si>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</si>
  <si>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</si>
  <si>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</si>
  <si>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</si>
  <si>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</si>
  <si>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</si>
  <si>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</si>
  <si>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</si>
  <si>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</si>
  <si>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</si>
  <si>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</si>
  <si>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</si>
  <si>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</si>
  <si>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</si>
  <si>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</si>
  <si>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</si>
  <si>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</si>
  <si>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</si>
  <si>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</si>
  <si>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</si>
  <si>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</si>
  <si>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</si>
  <si>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</si>
  <si>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</si>
  <si>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</si>
  <si>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</si>
  <si>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</si>
  <si>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</si>
  <si>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</si>
  <si>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</si>
  <si>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</si>
  <si>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</si>
  <si>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</si>
  <si>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</si>
  <si>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</si>
  <si>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</si>
  <si>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</si>
  <si>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</si>
  <si>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</si>
  <si>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</si>
  <si>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</si>
  <si>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</si>
  <si>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</si>
  <si>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</si>
  <si>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</si>
  <si>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</si>
  <si>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</si>
  <si>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</si>
  <si>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</si>
  <si>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</si>
  <si>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</si>
  <si>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</si>
  <si>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</si>
  <si>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</si>
  <si>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</si>
  <si>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</si>
  <si>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</si>
  <si>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</si>
  <si>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</si>
  <si>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</si>
  <si>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</si>
  <si>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</si>
  <si>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</si>
  <si>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</si>
  <si>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</si>
  <si>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</si>
  <si>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</si>
  <si>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</si>
  <si>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</si>
  <si>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</si>
  <si>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</si>
  <si>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</si>
  <si>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</si>
  <si>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</si>
  <si>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</si>
  <si>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</si>
  <si>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</si>
  <si>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</si>
  <si>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</si>
  <si>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</si>
  <si>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</si>
  <si>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</si>
  <si>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</si>
  <si>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</si>
  <si>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</si>
  <si>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</si>
  <si>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</si>
  <si>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</si>
  <si>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</si>
  <si>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</si>
  <si>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</si>
  <si>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</si>
  <si>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</si>
  <si>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</si>
  <si>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</si>
  <si>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</si>
  <si>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</si>
  <si>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</si>
  <si>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</si>
  <si>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</si>
  <si>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</si>
  <si>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</si>
  <si>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</si>
  <si>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</si>
  <si>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</si>
  <si>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</si>
  <si>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</si>
  <si>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</si>
  <si>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</si>
  <si>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</si>
  <si>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</si>
  <si>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</si>
  <si>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</si>
  <si>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</si>
  <si>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</si>
  <si>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</si>
  <si>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</si>
  <si>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</si>
  <si>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</si>
  <si>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</si>
  <si>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</si>
  <si>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</si>
  <si>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</si>
  <si>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</si>
  <si>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</si>
  <si>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</si>
  <si>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</si>
  <si>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</si>
  <si>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</si>
  <si>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</si>
  <si>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</si>
  <si>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</si>
  <si>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</si>
  <si>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</si>
  <si>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</si>
  <si>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</si>
  <si>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</si>
  <si>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</si>
  <si>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</si>
  <si>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</si>
  <si>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</si>
  <si>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</si>
  <si>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</si>
  <si>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</si>
  <si>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</si>
  <si>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</si>
  <si>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</si>
  <si>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</si>
  <si>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</si>
  <si>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</si>
  <si>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</si>
  <si>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</si>
  <si>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</si>
  <si>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</si>
  <si>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</si>
  <si>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</si>
  <si>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</si>
  <si>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</si>
  <si>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</si>
  <si>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</si>
  <si>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</si>
  <si>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</si>
  <si>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</si>
  <si>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</si>
  <si>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</si>
  <si>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</si>
  <si>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</si>
  <si>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</si>
  <si>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</si>
  <si>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</si>
  <si>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</si>
  <si>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</si>
  <si>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</si>
  <si>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</si>
  <si>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</si>
  <si>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</si>
  <si>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</si>
  <si>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</si>
  <si>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</si>
  <si>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</si>
  <si>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</si>
  <si>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</si>
  <si>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</si>
  <si>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</si>
  <si>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</si>
  <si>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</si>
  <si>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</si>
  <si>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</si>
  <si>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</si>
  <si>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</si>
  <si>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</si>
  <si>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</si>
  <si>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</si>
  <si>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</si>
  <si>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</si>
  <si>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</si>
  <si>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</si>
  <si>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</si>
  <si>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</si>
  <si>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</si>
  <si>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</si>
  <si>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</si>
  <si>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</si>
  <si>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</si>
  <si>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</si>
  <si>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</si>
  <si>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</si>
  <si>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</si>
  <si>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</si>
  <si>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</si>
  <si>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</si>
  <si>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</si>
  <si>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</si>
  <si>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</si>
  <si>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</si>
  <si>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</si>
  <si>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</si>
  <si>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</si>
  <si>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</si>
  <si>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</si>
  <si>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</si>
  <si>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</si>
  <si>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</si>
  <si>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</si>
  <si>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</si>
  <si>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</si>
  <si>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</si>
  <si>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</si>
  <si>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</si>
  <si>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</si>
  <si>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</si>
  <si>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</si>
  <si>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</si>
  <si>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</si>
  <si>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</si>
  <si>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</si>
  <si>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</si>
  <si>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</si>
  <si>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</si>
  <si>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</si>
  <si>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</si>
  <si>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</si>
  <si>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</si>
  <si>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</si>
  <si>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</si>
  <si>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</si>
  <si>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</si>
  <si>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</si>
  <si>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</si>
  <si>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</si>
  <si>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</si>
  <si>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</si>
  <si>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</si>
  <si>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</si>
  <si>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</si>
  <si>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</si>
  <si>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</si>
  <si>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</si>
  <si>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</si>
  <si>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</si>
  <si>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</si>
  <si>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</si>
  <si>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</si>
  <si>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</si>
  <si>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</si>
  <si>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</si>
  <si>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</si>
  <si>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</si>
  <si>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</si>
  <si>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</si>
  <si>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</si>
  <si>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</si>
  <si>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</si>
  <si>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</si>
  <si>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</si>
  <si>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</si>
  <si>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</si>
  <si>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</si>
  <si>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</si>
  <si>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</si>
  <si>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</si>
  <si>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</si>
  <si>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</si>
  <si>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</si>
  <si>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</si>
  <si>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</si>
  <si>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</si>
  <si>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</si>
  <si>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</si>
  <si>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</si>
  <si>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</si>
  <si>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</si>
  <si>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</si>
  <si>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</si>
  <si>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</si>
  <si>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</si>
  <si>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</si>
  <si>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</si>
  <si>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</si>
  <si>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</si>
  <si>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</si>
  <si>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</si>
  <si>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</si>
  <si>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</si>
  <si>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</si>
  <si>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</si>
  <si>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</si>
  <si>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</si>
  <si>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</si>
  <si>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</si>
  <si>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</si>
  <si>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</si>
  <si>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</si>
  <si>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</si>
  <si>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</si>
  <si>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</si>
  <si>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</si>
  <si>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</si>
  <si>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</si>
  <si>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</si>
  <si>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</si>
  <si>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</si>
  <si>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</si>
  <si>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</si>
  <si>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</si>
  <si>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</si>
  <si>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</si>
  <si>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</si>
  <si>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</si>
  <si>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</si>
  <si>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</si>
  <si>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</si>
  <si>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</si>
  <si>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</si>
  <si>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</si>
  <si>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</si>
  <si>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</si>
  <si>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</si>
  <si>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</si>
  <si>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</si>
  <si>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</si>
  <si>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</si>
  <si>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</si>
  <si>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</si>
  <si>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</si>
  <si>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</si>
  <si>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</si>
  <si>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</si>
  <si>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</si>
  <si>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</si>
  <si>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</si>
  <si>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</si>
  <si>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</si>
  <si>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</si>
  <si>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</si>
  <si>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</si>
  <si>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</si>
  <si>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</si>
  <si>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</si>
  <si>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</si>
  <si>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</si>
  <si>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</si>
  <si>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</si>
  <si>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</si>
  <si>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</si>
  <si>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</si>
  <si>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</si>
  <si>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</si>
  <si>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</si>
  <si>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</si>
  <si>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</si>
  <si>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</si>
  <si>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</si>
  <si>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</si>
  <si>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</si>
  <si>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</si>
  <si>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</si>
  <si>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</si>
  <si>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</si>
  <si>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</si>
  <si>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</si>
  <si>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</si>
  <si>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</si>
  <si>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</si>
  <si>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</si>
  <si>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</si>
  <si>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</si>
  <si>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</si>
  <si>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</si>
  <si>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</si>
  <si>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</si>
  <si>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</si>
  <si>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</si>
  <si>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</si>
  <si>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</si>
  <si>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</si>
  <si>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</si>
  <si>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</si>
  <si>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</si>
  <si>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</si>
  <si>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</si>
  <si>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</si>
  <si>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</si>
  <si>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</si>
  <si>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</si>
  <si>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</si>
  <si>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</si>
  <si>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</si>
  <si>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</si>
  <si>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</si>
  <si>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</si>
  <si>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</si>
  <si>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</si>
  <si>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</si>
  <si>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</si>
  <si>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</si>
  <si>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</si>
  <si>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</si>
  <si>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</si>
  <si>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</si>
  <si>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</si>
  <si>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</si>
  <si>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</si>
  <si>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</si>
  <si>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</si>
  <si>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</si>
  <si>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</si>
  <si>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</si>
  <si>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</si>
  <si>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</si>
  <si>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</si>
  <si>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</si>
  <si>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</si>
  <si>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</si>
  <si>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</si>
  <si>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</si>
  <si>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</si>
  <si>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</si>
  <si>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</si>
  <si>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</si>
  <si>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</si>
  <si>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</si>
  <si>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</si>
  <si>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</si>
  <si>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</si>
  <si>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</si>
  <si>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</si>
  <si>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</si>
  <si>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</si>
  <si>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</si>
  <si>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</si>
  <si>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</si>
  <si>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</si>
  <si>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</si>
  <si>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</si>
  <si>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</si>
  <si>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</si>
  <si>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</si>
  <si>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</si>
  <si>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</si>
  <si>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</si>
  <si>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</si>
  <si>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</si>
  <si>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</si>
  <si>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</si>
  <si>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</si>
  <si>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</si>
  <si>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</si>
  <si>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</si>
  <si>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</si>
  <si>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</si>
  <si>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</si>
  <si>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</si>
  <si>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</si>
  <si>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</si>
  <si>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</si>
  <si>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</si>
  <si>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</si>
  <si>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</si>
  <si>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</si>
  <si>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</si>
  <si>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</si>
  <si>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</si>
  <si>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</si>
  <si>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</si>
  <si>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</si>
  <si>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</si>
  <si>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</si>
  <si>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</si>
  <si>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</si>
  <si>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</si>
  <si>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</si>
  <si>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</si>
  <si>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</si>
  <si>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</si>
  <si>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</si>
  <si>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</si>
  <si>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</si>
  <si>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</si>
  <si>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</si>
  <si>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</si>
  <si>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</si>
  <si>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</si>
  <si>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</si>
  <si>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</si>
  <si>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</si>
  <si>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</si>
  <si>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</si>
  <si>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</si>
  <si>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</si>
  <si>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</si>
  <si>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</si>
  <si>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</si>
  <si>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</si>
  <si>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</si>
  <si>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</si>
  <si>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</si>
  <si>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</si>
  <si>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</si>
  <si>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</si>
  <si>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</si>
  <si>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</si>
  <si>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</si>
  <si>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</si>
  <si>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</si>
  <si>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</si>
  <si>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</si>
  <si>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</si>
  <si>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</si>
  <si>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</si>
  <si>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</si>
  <si>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</si>
  <si>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</si>
  <si>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</si>
  <si>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</si>
  <si>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</si>
  <si>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</si>
  <si>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</si>
  <si>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</si>
  <si>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</si>
  <si>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</si>
  <si>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</si>
  <si>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</si>
  <si>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</si>
  <si>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</si>
  <si>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</si>
  <si>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</si>
  <si>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</si>
  <si>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</si>
  <si>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</si>
  <si>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</si>
  <si>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</si>
  <si>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</si>
  <si>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</si>
  <si>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</si>
  <si>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</si>
  <si>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</si>
  <si>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</si>
  <si>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</si>
  <si>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</si>
  <si>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</si>
  <si>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</si>
  <si>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</si>
  <si>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</si>
  <si>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</si>
  <si>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</si>
  <si>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</si>
  <si>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</si>
  <si>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</si>
  <si>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</si>
  <si>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</si>
  <si>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</si>
  <si>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</si>
  <si>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</si>
  <si>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</si>
  <si>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</si>
  <si>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</si>
  <si>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</si>
  <si>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</si>
  <si>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</si>
  <si>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</si>
  <si>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</si>
  <si>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</si>
  <si>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</si>
  <si>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</si>
  <si>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</si>
  <si>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</si>
  <si>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</si>
  <si>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</si>
  <si>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</si>
  <si>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</si>
  <si>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</si>
  <si>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</si>
  <si>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</si>
  <si>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</si>
  <si>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</si>
  <si>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</si>
  <si>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</si>
  <si>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</si>
  <si>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</si>
  <si>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</si>
  <si>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</si>
  <si>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</si>
  <si>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</si>
  <si>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</si>
  <si>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</si>
  <si>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</si>
  <si>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</si>
  <si>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</si>
  <si>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</si>
  <si>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</si>
  <si>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</si>
  <si>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</si>
  <si>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</si>
  <si>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</si>
  <si>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</si>
  <si>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</si>
  <si>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</si>
  <si>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</si>
  <si>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</si>
  <si>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</si>
  <si>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</si>
  <si>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</si>
  <si>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</si>
  <si>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</si>
  <si>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</si>
  <si>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</si>
  <si>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</si>
  <si>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</si>
  <si>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</si>
  <si>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</si>
  <si>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</si>
  <si>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</si>
  <si>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</si>
  <si>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</si>
  <si>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</si>
  <si>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</si>
  <si>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</si>
  <si>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</si>
  <si>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</si>
  <si>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</si>
  <si>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</si>
  <si>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</si>
  <si>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</si>
  <si>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</si>
  <si>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</si>
  <si>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</si>
  <si>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</si>
  <si>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</si>
  <si>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</si>
  <si>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</si>
  <si>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</si>
  <si>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</si>
  <si>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</si>
  <si>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</si>
  <si>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</si>
  <si>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</si>
  <si>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</si>
  <si>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</si>
  <si>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</si>
  <si>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</si>
  <si>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</si>
  <si>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</si>
  <si>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</si>
  <si>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</si>
  <si>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</si>
  <si>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</si>
  <si>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</si>
  <si>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</si>
  <si>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</si>
  <si>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</si>
  <si>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</si>
  <si>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</si>
  <si>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</si>
  <si>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</si>
  <si>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</si>
  <si>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</si>
  <si>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</si>
  <si>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</si>
  <si>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</si>
  <si>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</si>
  <si>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</si>
  <si>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</si>
  <si>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</si>
  <si>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</si>
  <si>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</si>
  <si>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</si>
  <si>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</si>
  <si>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</si>
  <si>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</si>
  <si>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</si>
  <si>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</si>
  <si>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</si>
  <si>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</si>
  <si>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</si>
  <si>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</si>
  <si>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</si>
  <si>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</si>
  <si>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</si>
  <si>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</si>
  <si>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</si>
  <si>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</si>
  <si>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</si>
  <si>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</si>
  <si>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</si>
  <si>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</si>
  <si>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</si>
  <si>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</si>
  <si>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</si>
  <si>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</si>
  <si>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</si>
  <si>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</si>
  <si>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</si>
  <si>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</si>
  <si>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</si>
  <si>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</si>
  <si>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</si>
  <si>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</si>
  <si>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</si>
  <si>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</si>
  <si>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</si>
  <si>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</si>
  <si>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</si>
  <si>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</si>
  <si>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</si>
  <si>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</si>
  <si>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</si>
  <si>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</si>
  <si>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</si>
  <si>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</si>
  <si>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</si>
  <si>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</si>
  <si>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</si>
  <si>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</si>
  <si>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</si>
  <si>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</si>
  <si>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</si>
  <si>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</si>
  <si>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</si>
  <si>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</si>
  <si>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</si>
  <si>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</si>
  <si>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</si>
  <si>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</si>
  <si>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</si>
  <si>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</si>
  <si>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</si>
  <si>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</si>
  <si>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</si>
  <si>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</si>
  <si>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</si>
  <si>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</si>
  <si>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</si>
  <si>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</si>
  <si>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</si>
  <si>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</si>
  <si>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</si>
  <si>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</si>
  <si>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</si>
  <si>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</si>
  <si>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</si>
  <si>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</si>
  <si>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</si>
  <si>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</si>
  <si>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</si>
  <si>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</si>
  <si>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</si>
  <si>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</si>
  <si>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</si>
  <si>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</si>
  <si>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</si>
  <si>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</si>
  <si>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</si>
  <si>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</si>
  <si>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</si>
  <si>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</si>
  <si>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</si>
  <si>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</si>
  <si>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</si>
  <si>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</si>
  <si>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</si>
  <si>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</si>
  <si>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</si>
  <si>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</si>
  <si>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</si>
  <si>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</si>
  <si>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</si>
  <si>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</si>
  <si>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</si>
  <si>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</si>
  <si>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</si>
  <si>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</si>
  <si>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</si>
  <si>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</si>
  <si>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</si>
  <si>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</si>
  <si>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</si>
  <si>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</si>
  <si>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</si>
  <si>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</si>
  <si>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</si>
  <si>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</si>
  <si>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</si>
  <si>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</si>
  <si>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</si>
  <si>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</si>
  <si>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</si>
  <si>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</si>
  <si>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</si>
  <si>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</si>
  <si>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</si>
  <si>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</si>
  <si>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</si>
  <si>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</si>
  <si>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</si>
  <si>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</si>
  <si>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</si>
  <si>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</si>
  <si>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</si>
  <si>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</si>
  <si>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</si>
  <si>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</si>
  <si>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</si>
  <si>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</si>
  <si>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</si>
  <si>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</si>
  <si>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</si>
  <si>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</si>
  <si>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</si>
  <si>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</si>
  <si>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</si>
  <si>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</si>
  <si>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</si>
  <si>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</si>
  <si>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</si>
  <si>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</si>
  <si>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</si>
  <si>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</si>
  <si>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</si>
  <si>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</si>
  <si>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</si>
  <si>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</si>
  <si>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</si>
  <si>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</si>
  <si>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</si>
  <si>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</si>
  <si>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</si>
  <si>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</si>
  <si>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</si>
  <si>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</si>
  <si>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</si>
  <si>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</si>
  <si>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</si>
  <si>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</si>
  <si>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</si>
  <si>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</si>
  <si>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</si>
  <si>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</si>
  <si>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</si>
  <si>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</si>
  <si>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</si>
  <si>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</si>
  <si>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</si>
  <si>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</si>
  <si>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</si>
  <si>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</si>
  <si>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</si>
  <si>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</si>
  <si>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</si>
  <si>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</si>
  <si>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</si>
  <si>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</si>
  <si>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</si>
  <si>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</si>
  <si>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</si>
  <si>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</si>
  <si>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</si>
  <si>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</si>
  <si>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</si>
  <si>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</si>
  <si>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</si>
  <si>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</si>
  <si>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</si>
  <si>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</si>
  <si>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</si>
  <si>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</si>
  <si>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</si>
  <si>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</si>
  <si>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</si>
  <si>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</si>
  <si>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</si>
  <si>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</si>
  <si>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</si>
  <si>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</si>
  <si>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</si>
  <si>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</si>
  <si>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</si>
  <si>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</si>
  <si>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</si>
  <si>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</si>
  <si>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</si>
  <si>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</si>
  <si>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</si>
  <si>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</si>
  <si>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</si>
  <si>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</si>
  <si>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</si>
  <si>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</si>
  <si>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</si>
  <si>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</si>
  <si>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</si>
  <si>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</si>
  <si>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</si>
  <si>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</si>
  <si>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</si>
  <si>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</si>
  <si>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</si>
  <si>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</si>
  <si>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</si>
  <si>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</si>
  <si>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</si>
  <si>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</si>
  <si>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</si>
  <si>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</si>
  <si>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</si>
  <si>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</si>
  <si>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</si>
  <si>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</si>
  <si>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</si>
  <si>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</si>
  <si>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</si>
  <si>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</si>
  <si>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</si>
  <si>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</si>
  <si>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</si>
  <si>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</si>
  <si>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</si>
  <si>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</si>
  <si>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</si>
  <si>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</si>
  <si>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</si>
  <si>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</si>
  <si>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</si>
  <si>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</si>
  <si>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</si>
  <si>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</si>
  <si>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</si>
  <si>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</si>
  <si>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</si>
  <si>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</si>
  <si>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</si>
  <si>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</si>
  <si>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</si>
  <si>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</si>
  <si>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</si>
  <si>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</si>
  <si>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</si>
  <si>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</si>
  <si>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</si>
  <si>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</si>
  <si>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</si>
  <si>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</si>
  <si>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</si>
  <si>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</si>
  <si>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</si>
  <si>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</si>
  <si>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</si>
  <si>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</si>
  <si>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</si>
  <si>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</si>
  <si>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</si>
  <si>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</si>
  <si>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</si>
  <si>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</si>
  <si>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</si>
  <si>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</si>
  <si>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</si>
  <si>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</si>
  <si>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</si>
  <si>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</si>
  <si>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</si>
  <si>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</si>
  <si>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</si>
  <si>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</si>
  <si>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</si>
  <si>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</si>
  <si>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</si>
  <si>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</si>
  <si>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</si>
  <si>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</si>
  <si>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</si>
  <si>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</si>
  <si>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</si>
  <si>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</si>
  <si>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</si>
  <si>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</si>
  <si>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</si>
  <si>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</si>
  <si>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</si>
  <si>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</si>
  <si>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</si>
  <si>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</si>
  <si>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</si>
  <si>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</si>
  <si>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</si>
  <si>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</si>
  <si>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</si>
  <si>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</si>
  <si>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</si>
  <si>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</si>
  <si>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</si>
  <si>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</si>
  <si>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</si>
  <si>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</si>
  <si>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</si>
  <si>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</si>
  <si>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</si>
  <si>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</si>
  <si>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</si>
  <si>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</si>
  <si>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</si>
  <si>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</si>
  <si>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</si>
  <si>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</si>
  <si>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</si>
  <si>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</si>
  <si>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</si>
  <si>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</si>
  <si>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</si>
  <si>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</si>
  <si>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</si>
  <si>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</si>
  <si>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</si>
  <si>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</si>
  <si>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</si>
  <si>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</si>
  <si>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</si>
  <si>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</si>
  <si>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</si>
  <si>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</si>
  <si>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</si>
  <si>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</si>
  <si>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</si>
  <si>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</si>
  <si>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</si>
  <si>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</si>
  <si>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</si>
  <si>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</si>
  <si>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</si>
  <si>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</si>
  <si>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</si>
  <si>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</si>
  <si>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</si>
  <si>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</si>
  <si>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</si>
  <si>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</si>
  <si>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</si>
  <si>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</si>
  <si>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</si>
  <si>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</si>
  <si>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</si>
  <si>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</si>
  <si>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</si>
  <si>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</si>
  <si>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</si>
  <si>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</si>
  <si>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</si>
  <si>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</si>
  <si>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</si>
  <si>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</si>
  <si>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</si>
  <si>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</si>
  <si>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</si>
  <si>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</si>
  <si>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</si>
  <si>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</si>
  <si>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</si>
  <si>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</si>
  <si>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</si>
  <si>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</si>
  <si>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</si>
  <si>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</si>
  <si>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</si>
  <si>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</si>
  <si>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</si>
  <si>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</si>
  <si>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</si>
  <si>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</si>
  <si>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</si>
  <si>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</si>
  <si>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</si>
  <si>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</si>
  <si>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</si>
  <si>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</si>
  <si>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</si>
  <si>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</si>
  <si>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</si>
  <si>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</si>
  <si>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</si>
  <si>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</si>
  <si>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</si>
  <si>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</si>
  <si>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</si>
  <si>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</si>
  <si>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</si>
  <si>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</si>
  <si>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</si>
  <si>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</si>
  <si>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</si>
  <si>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</si>
  <si>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</si>
  <si>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</si>
  <si>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</si>
  <si>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</si>
  <si>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</si>
  <si>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</si>
  <si>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</si>
  <si>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</si>
  <si>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</si>
  <si>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</si>
  <si>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</si>
  <si>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</si>
  <si>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</si>
  <si>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</si>
  <si>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</si>
  <si>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</si>
  <si>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</si>
  <si>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</si>
  <si>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</si>
  <si>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</si>
  <si>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</si>
  <si>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</si>
  <si>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</si>
  <si>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</si>
  <si>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</si>
  <si>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</si>
  <si>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</si>
  <si>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</si>
  <si>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</si>
  <si>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</si>
  <si>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</si>
  <si>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</si>
  <si>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</si>
  <si>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</si>
  <si>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</si>
  <si>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</si>
  <si>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</si>
  <si>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</si>
  <si>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</si>
  <si>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</si>
  <si>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</si>
  <si>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</si>
  <si>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</si>
  <si>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</si>
  <si>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</si>
  <si>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</si>
  <si>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</si>
  <si>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</si>
  <si>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</si>
  <si>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</si>
  <si>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</si>
  <si>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</si>
  <si>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</si>
  <si>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</si>
  <si>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</si>
  <si>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</si>
  <si>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</si>
  <si>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</si>
  <si>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</si>
  <si>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</si>
  <si>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</si>
  <si>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</si>
  <si>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</si>
  <si>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</si>
  <si>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</si>
  <si>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</si>
  <si>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</si>
  <si>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</si>
  <si>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</si>
  <si>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</si>
  <si>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</si>
  <si>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</si>
  <si>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</si>
  <si>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</si>
  <si>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</si>
  <si>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</si>
  <si>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</si>
  <si>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</si>
  <si>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</si>
  <si>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</si>
  <si>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</si>
  <si>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</si>
  <si>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</si>
  <si>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</si>
  <si>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</si>
  <si>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</si>
  <si>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</si>
  <si>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</si>
  <si>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</si>
  <si>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</si>
  <si>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</si>
  <si>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</si>
  <si>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</si>
  <si>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</si>
  <si>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</si>
  <si>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</si>
  <si>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</si>
  <si>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</si>
  <si>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</si>
  <si>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</si>
  <si>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</si>
  <si>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</si>
  <si>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</si>
  <si>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</si>
  <si>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</si>
  <si>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</si>
  <si>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</si>
  <si>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</si>
  <si>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</si>
  <si>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</si>
  <si>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</si>
  <si>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</si>
  <si>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</si>
  <si>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</si>
  <si>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</si>
  <si>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</si>
  <si>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</si>
  <si>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</si>
  <si>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</si>
  <si>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</si>
  <si>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</si>
  <si>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</si>
  <si>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</si>
  <si>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</si>
  <si>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</si>
  <si>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</si>
  <si>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</si>
  <si>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</si>
  <si>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</si>
  <si>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</si>
  <si>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</si>
  <si>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</si>
  <si>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</si>
  <si>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</si>
  <si>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</si>
  <si>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</si>
  <si>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</si>
  <si>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</si>
  <si>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</si>
  <si>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</si>
  <si>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</si>
  <si>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</si>
  <si>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</si>
  <si>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</si>
  <si>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</si>
  <si>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</si>
  <si>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</si>
  <si>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</si>
  <si>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</si>
  <si>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</si>
  <si>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</si>
  <si>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</si>
  <si>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</si>
  <si>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</si>
  <si>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</si>
  <si>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</si>
  <si>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</si>
  <si>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</si>
  <si>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</si>
  <si>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</si>
  <si>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</si>
  <si>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</si>
  <si>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</si>
  <si>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</si>
  <si>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</si>
  <si>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</si>
  <si>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</si>
  <si>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</si>
  <si>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</si>
  <si>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</si>
  <si>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</si>
  <si>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</si>
  <si>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</si>
  <si>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</si>
  <si>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</si>
  <si>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</si>
  <si>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</si>
  <si>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</si>
  <si>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</si>
  <si>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</si>
  <si>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</si>
  <si>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</si>
  <si>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</si>
  <si>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</si>
  <si>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</si>
  <si>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</si>
  <si>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</si>
  <si>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</si>
  <si>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</si>
  <si>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</si>
  <si>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</si>
  <si>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</si>
  <si>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</si>
  <si>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</si>
  <si>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</si>
  <si>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</si>
  <si>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</si>
  <si>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</si>
  <si>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</si>
  <si>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</si>
  <si>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</si>
  <si>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</si>
  <si>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</si>
  <si>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</si>
  <si>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</si>
  <si>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</si>
  <si>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</si>
  <si>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</si>
  <si>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</si>
  <si>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</si>
  <si>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</si>
  <si>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</si>
  <si>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</si>
  <si>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</si>
  <si>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</si>
  <si>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</si>
  <si>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</si>
  <si>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</si>
  <si>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</si>
  <si>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</si>
  <si>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</si>
  <si>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</si>
  <si>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</si>
  <si>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</si>
  <si>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</si>
  <si>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</si>
  <si>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</si>
  <si>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</si>
  <si>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</si>
  <si>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</si>
  <si>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</si>
  <si>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</si>
  <si>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</si>
  <si>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</si>
  <si>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</si>
  <si>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</si>
  <si>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</si>
  <si>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</si>
  <si>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</si>
  <si>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</si>
  <si>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</si>
  <si>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</si>
  <si>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</si>
  <si>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</si>
  <si>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</si>
  <si>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</si>
  <si>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</si>
  <si>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</si>
  <si>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</si>
  <si>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</si>
  <si>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</si>
  <si>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</si>
  <si>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</si>
  <si>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</si>
  <si>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</si>
  <si>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</si>
  <si>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</si>
  <si>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</si>
  <si>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</si>
  <si>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</si>
  <si>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</si>
  <si>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</si>
  <si>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</si>
  <si>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</si>
  <si>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</si>
  <si>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</si>
  <si>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</si>
  <si>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</si>
  <si>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</si>
  <si>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</si>
  <si>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</si>
  <si>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</si>
  <si>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</si>
  <si>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</si>
  <si>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</si>
  <si>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</si>
  <si>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</si>
  <si>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</si>
  <si>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</si>
  <si>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</si>
  <si>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</si>
  <si>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</si>
  <si>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</si>
  <si>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</si>
  <si>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</si>
  <si>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</si>
  <si>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</si>
  <si>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</si>
  <si>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</si>
  <si>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</si>
  <si>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</si>
  <si>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</si>
  <si>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</si>
  <si>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</si>
  <si>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</si>
  <si>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</si>
  <si>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</si>
  <si>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</si>
  <si>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</si>
  <si>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</si>
  <si>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</si>
  <si>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</si>
  <si>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</si>
  <si>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</si>
  <si>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</si>
  <si>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</si>
  <si>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</si>
  <si>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</si>
  <si>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</si>
  <si>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</si>
  <si>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</si>
  <si>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</si>
  <si>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</si>
  <si>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</si>
  <si>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</si>
  <si>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</si>
  <si>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</si>
  <si>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</si>
  <si>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</si>
  <si>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</si>
  <si>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</si>
  <si>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</si>
  <si>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</si>
  <si>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</si>
  <si>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</si>
  <si>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</si>
  <si>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</si>
  <si>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</si>
  <si>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</si>
  <si>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</si>
  <si>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</si>
  <si>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</si>
  <si>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</si>
  <si>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</si>
  <si>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</si>
  <si>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</si>
  <si>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</si>
  <si>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</si>
  <si>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</si>
  <si>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</si>
  <si>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</si>
  <si>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</si>
  <si>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</si>
  <si>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</si>
  <si>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</si>
  <si>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</si>
  <si>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</si>
  <si>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</si>
  <si>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</si>
  <si>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</si>
  <si>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</si>
  <si>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</si>
  <si>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</si>
  <si>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</si>
  <si>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</si>
  <si>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</si>
  <si>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</si>
  <si>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</si>
  <si>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</si>
  <si>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</si>
  <si>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</si>
  <si>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</si>
  <si>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</si>
  <si>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</si>
  <si>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</si>
  <si>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</si>
  <si>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</si>
  <si>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</si>
  <si>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</si>
  <si>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</si>
  <si>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</si>
  <si>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</si>
  <si>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</si>
  <si>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</si>
  <si>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</si>
  <si>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</si>
  <si>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</si>
  <si>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</si>
  <si>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</si>
  <si>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</si>
  <si>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</si>
  <si>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</si>
  <si>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</si>
  <si>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</si>
  <si>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</si>
  <si>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</si>
  <si>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</si>
  <si>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</si>
  <si>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</si>
  <si>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</si>
  <si>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</si>
  <si>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</si>
  <si>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</si>
  <si>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</si>
  <si>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</si>
  <si>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</si>
  <si>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</si>
  <si>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</si>
  <si>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</si>
  <si>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</si>
  <si>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</si>
  <si>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</si>
  <si>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</si>
  <si>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</si>
  <si>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</si>
  <si>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</si>
  <si>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</si>
  <si>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</si>
  <si>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</si>
  <si>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</si>
  <si>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</si>
  <si>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</si>
  <si>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</si>
  <si>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</si>
  <si>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</si>
  <si>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</si>
  <si>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</si>
  <si>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</si>
  <si>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</si>
  <si>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</si>
  <si>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</si>
  <si>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</si>
  <si>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</si>
  <si>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</si>
  <si>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</si>
  <si>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</si>
  <si>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</si>
  <si>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</si>
  <si>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</si>
  <si>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</si>
  <si>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</si>
  <si>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</si>
  <si>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</si>
  <si>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</si>
  <si>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</si>
  <si>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</si>
  <si>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</si>
  <si>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</si>
  <si>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</si>
  <si>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</si>
  <si>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</si>
  <si>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</si>
  <si>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</si>
  <si>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</si>
  <si>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</si>
  <si>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</si>
  <si>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</si>
  <si>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</si>
  <si>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</si>
  <si>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</si>
  <si>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</si>
  <si>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</si>
  <si>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</si>
  <si>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</si>
  <si>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</si>
  <si>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</si>
  <si>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</si>
  <si>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</si>
  <si>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</si>
  <si>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</si>
  <si>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</si>
  <si>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</si>
  <si>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</si>
  <si>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</si>
  <si>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</si>
  <si>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</si>
  <si>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</si>
  <si>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</si>
  <si>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</si>
  <si>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</si>
  <si>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</si>
  <si>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</si>
  <si>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</si>
  <si>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</si>
  <si>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</si>
  <si>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</si>
  <si>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</si>
  <si>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</si>
  <si>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</si>
  <si>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</si>
  <si>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</si>
  <si>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</si>
  <si>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</si>
  <si>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</si>
  <si>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</si>
  <si>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</si>
  <si>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</si>
  <si>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</si>
  <si>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</si>
  <si>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</si>
  <si>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</si>
  <si>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</si>
  <si>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</si>
  <si>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</si>
  <si>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</si>
  <si>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</si>
  <si>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</si>
  <si>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</si>
  <si>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</si>
  <si>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</si>
  <si>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</si>
  <si>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</si>
  <si>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</si>
  <si>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</si>
  <si>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</si>
  <si>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</si>
  <si>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</si>
  <si>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</si>
  <si>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</si>
  <si>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</si>
  <si>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</si>
  <si>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</si>
  <si>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</si>
  <si>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</si>
  <si>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</si>
  <si>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</si>
  <si>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</si>
  <si>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</si>
  <si>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</si>
  <si>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</si>
  <si>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</si>
  <si>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</si>
  <si>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</si>
  <si>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</si>
  <si>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</si>
  <si>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</si>
  <si>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</si>
  <si>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</si>
  <si>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</si>
  <si>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</si>
  <si>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</si>
  <si>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</si>
  <si>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</si>
  <si>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</si>
  <si>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</si>
  <si>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</si>
  <si>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</si>
  <si>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</si>
  <si>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</si>
  <si>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</si>
  <si>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</si>
  <si>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</si>
  <si>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</si>
  <si>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</si>
  <si>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</si>
  <si>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</si>
  <si>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</si>
  <si>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</si>
  <si>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</si>
  <si>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</si>
  <si>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</si>
  <si>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</si>
  <si>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</si>
  <si>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</si>
  <si>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</si>
  <si>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</si>
  <si>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</si>
  <si>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</si>
  <si>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</si>
  <si>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</si>
  <si>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</si>
  <si>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</si>
  <si>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</si>
  <si>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</si>
  <si>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</si>
  <si>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</si>
  <si>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</si>
  <si>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</si>
  <si>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</si>
  <si>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</si>
  <si>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</si>
  <si>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</si>
  <si>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</si>
  <si>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</si>
  <si>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</si>
  <si>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</si>
  <si>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</si>
  <si>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</si>
  <si>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</si>
  <si>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</si>
  <si>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</si>
  <si>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</si>
  <si>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</si>
  <si>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</si>
  <si>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</si>
  <si>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</si>
  <si>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</si>
  <si>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</si>
  <si>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</si>
  <si>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</si>
  <si>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</si>
  <si>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</si>
  <si>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</si>
  <si>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</si>
  <si>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</si>
  <si>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</si>
  <si>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</si>
  <si>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</si>
  <si>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</si>
  <si>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</si>
  <si>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</si>
  <si>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</si>
  <si>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</si>
  <si>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</si>
  <si>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</si>
  <si>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</si>
  <si>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</si>
  <si>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</si>
  <si>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</si>
  <si>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</si>
  <si>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</si>
  <si>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</si>
  <si>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</si>
  <si>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</si>
  <si>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</si>
  <si>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</si>
  <si>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</si>
  <si>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</si>
  <si>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</si>
  <si>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</si>
  <si>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</si>
  <si>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</si>
  <si>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</si>
  <si>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</si>
  <si>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</si>
  <si>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</si>
  <si>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</si>
  <si>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</si>
  <si>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</si>
  <si>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</si>
  <si>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</si>
  <si>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</si>
  <si>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</si>
  <si>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</si>
  <si>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</si>
  <si>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</si>
  <si>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</si>
  <si>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</si>
  <si>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</si>
  <si>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</si>
  <si>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</si>
  <si>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</si>
  <si>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</si>
  <si>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</si>
  <si>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</si>
  <si>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</si>
  <si>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</si>
  <si>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</si>
  <si>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</si>
  <si>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</si>
  <si>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</si>
  <si>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</si>
  <si>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</si>
  <si>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</si>
  <si>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</si>
  <si>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</si>
  <si>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</si>
  <si>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</si>
  <si>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</si>
  <si>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</si>
  <si>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</si>
  <si>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</si>
  <si>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</si>
  <si>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</si>
  <si>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</si>
  <si>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</si>
  <si>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</si>
  <si>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</si>
  <si>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</si>
  <si>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</si>
  <si>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</si>
  <si>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</si>
  <si>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</si>
  <si>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</si>
  <si>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</si>
  <si>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</si>
  <si>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</si>
  <si>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</si>
  <si>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</si>
  <si>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</si>
  <si>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</si>
  <si>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</si>
  <si>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</si>
  <si>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</si>
  <si>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</si>
  <si>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</si>
  <si>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</si>
  <si>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</si>
  <si>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</si>
  <si>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</si>
  <si>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</si>
  <si>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</si>
  <si>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</si>
  <si>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</si>
  <si>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</si>
  <si>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</si>
  <si>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</si>
  <si>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</si>
  <si>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</si>
  <si>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</si>
  <si>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</si>
  <si>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</si>
  <si>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</si>
  <si>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</si>
  <si>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</si>
  <si>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</si>
  <si>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</si>
  <si>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</si>
  <si>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</si>
  <si>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</si>
  <si>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</si>
  <si>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</si>
  <si>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</si>
  <si>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</si>
  <si>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</si>
  <si>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</si>
  <si>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</si>
  <si>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</si>
  <si>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</si>
  <si>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</si>
  <si>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</si>
  <si>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</si>
  <si>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</si>
  <si>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</si>
  <si>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</si>
  <si>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</si>
  <si>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</si>
  <si>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</si>
  <si>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</si>
  <si>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</si>
  <si>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</si>
  <si>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</si>
  <si>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</si>
  <si>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</si>
  <si>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</si>
  <si>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</si>
  <si>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</si>
  <si>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</si>
  <si>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</si>
  <si>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</si>
  <si>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</si>
  <si>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</si>
  <si>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</si>
  <si>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</si>
  <si>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</si>
  <si>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</si>
  <si>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</si>
  <si>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</si>
  <si>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</si>
  <si>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</si>
  <si>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</si>
  <si>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</si>
  <si>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</si>
  <si>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</si>
  <si>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</si>
  <si>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</si>
  <si>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</si>
  <si>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</si>
  <si>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</si>
  <si>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</si>
  <si>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</si>
  <si>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</si>
  <si>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</si>
  <si>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</si>
  <si>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</si>
  <si>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</si>
  <si>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</si>
  <si>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</si>
  <si>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</si>
  <si>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</si>
  <si>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</si>
  <si>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</si>
  <si>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</si>
  <si>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</si>
  <si>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</si>
  <si>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</si>
  <si>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</si>
  <si>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</si>
  <si>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</si>
  <si>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</si>
  <si>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</si>
  <si>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</si>
  <si>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</si>
  <si>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</si>
  <si>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</si>
  <si>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</si>
  <si>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</si>
  <si>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</si>
  <si>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</si>
  <si>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</si>
  <si>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</si>
  <si>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</si>
  <si>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</si>
  <si>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</si>
  <si>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</si>
  <si>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</si>
  <si>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</si>
  <si>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</si>
  <si>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</si>
  <si>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</si>
  <si>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</si>
  <si>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</si>
  <si>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</si>
  <si>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</si>
  <si>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</si>
  <si>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</si>
  <si>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</si>
  <si>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</si>
  <si>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</si>
  <si>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</si>
  <si>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</si>
  <si>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</si>
  <si>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</si>
  <si>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</si>
  <si>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</si>
  <si>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</si>
  <si>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</si>
  <si>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</si>
  <si>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</si>
  <si>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</si>
  <si>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</si>
  <si>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</si>
  <si>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</si>
  <si>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</si>
  <si>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</si>
  <si>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</si>
  <si>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</si>
  <si>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</si>
  <si>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</si>
  <si>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</si>
  <si>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</si>
  <si>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</si>
  <si>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</si>
  <si>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</si>
  <si>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</si>
  <si>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</si>
  <si>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</si>
  <si>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</si>
  <si>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</si>
  <si>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</si>
  <si>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</si>
  <si>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</si>
  <si>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</si>
  <si>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</si>
  <si>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</si>
  <si>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</si>
  <si>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</si>
  <si>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</si>
  <si>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</si>
  <si>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</si>
  <si>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</si>
  <si>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</si>
  <si>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</si>
  <si>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</si>
  <si>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</si>
  <si>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</si>
  <si>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</si>
  <si>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</si>
  <si>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</si>
  <si>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</si>
  <si>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</si>
  <si>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</si>
  <si>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</si>
  <si>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</si>
  <si>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</si>
  <si>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</si>
  <si>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</si>
  <si>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</si>
  <si>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</si>
  <si>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</si>
  <si>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</si>
  <si>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</si>
  <si>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</si>
  <si>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</si>
  <si>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</si>
  <si>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</si>
  <si>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</si>
  <si>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</si>
  <si>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</si>
  <si>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</si>
  <si>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</si>
  <si>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</si>
  <si>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</si>
  <si>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</si>
  <si>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</si>
  <si>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</si>
  <si>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</si>
  <si>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</si>
  <si>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</si>
  <si>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</si>
  <si>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</si>
  <si>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</si>
  <si>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</si>
  <si>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</si>
  <si>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</si>
  <si>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</si>
  <si>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</si>
  <si>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</si>
  <si>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</si>
  <si>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</si>
  <si>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</si>
  <si>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</si>
  <si>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</si>
  <si>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</si>
  <si>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</si>
  <si>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</si>
  <si>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</si>
  <si>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</si>
  <si>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</si>
  <si>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</si>
  <si>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</si>
  <si>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</si>
  <si>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</si>
  <si>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</si>
  <si>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</si>
  <si>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</si>
  <si>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</si>
  <si>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</si>
  <si>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</si>
  <si>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</si>
  <si>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</si>
  <si>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</si>
  <si>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</si>
  <si>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</si>
  <si>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</si>
  <si>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</si>
  <si>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</si>
  <si>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</si>
  <si>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</si>
  <si>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</si>
  <si>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</si>
  <si>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</si>
  <si>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</si>
  <si>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</si>
  <si>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</si>
  <si>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</si>
  <si>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</si>
  <si>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</si>
  <si>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</si>
  <si>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</si>
  <si>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</si>
  <si>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</si>
  <si>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</si>
  <si>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</si>
  <si>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</si>
  <si>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</si>
  <si>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</si>
  <si>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</si>
  <si>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</si>
  <si>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</si>
  <si>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</si>
  <si>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</si>
  <si>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</si>
  <si>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</si>
  <si>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</si>
  <si>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</si>
  <si>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</si>
  <si>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</si>
  <si>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</si>
  <si>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</si>
  <si>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</si>
  <si>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</si>
  <si>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</si>
  <si>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</si>
  <si>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</si>
  <si>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</si>
  <si>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</si>
  <si>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</si>
  <si>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</si>
  <si>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</si>
  <si>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</si>
  <si>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</si>
  <si>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</si>
  <si>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</si>
  <si>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</si>
  <si>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</si>
  <si>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</si>
  <si>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</si>
  <si>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</si>
  <si>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</si>
  <si>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</si>
  <si>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</si>
  <si>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</si>
  <si>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</si>
  <si>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</si>
  <si>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</si>
  <si>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</si>
  <si>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</si>
  <si>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</si>
  <si>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</si>
  <si>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</si>
  <si>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</si>
  <si>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</si>
  <si>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</si>
  <si>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</si>
  <si>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</si>
  <si>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</si>
  <si>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</si>
  <si>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</si>
  <si>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</si>
  <si>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</si>
  <si>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</si>
  <si>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</si>
  <si>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</si>
  <si>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</si>
  <si>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</si>
  <si>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</si>
  <si>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</si>
  <si>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</si>
  <si>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</si>
  <si>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</si>
  <si>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</si>
  <si>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</si>
  <si>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</si>
  <si>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</si>
  <si>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</si>
  <si>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</si>
  <si>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</si>
  <si>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</si>
  <si>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</si>
  <si>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</si>
  <si>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</si>
  <si>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</si>
  <si>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</si>
  <si>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</si>
  <si>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</si>
  <si>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</si>
  <si>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</si>
  <si>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</si>
  <si>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</si>
  <si>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</si>
  <si>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</si>
  <si>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</si>
  <si>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</si>
  <si>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</si>
  <si>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</si>
  <si>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</si>
  <si>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</si>
  <si>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</si>
  <si>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</si>
  <si>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</si>
  <si>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</si>
  <si>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</si>
  <si>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</si>
  <si>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</si>
  <si>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</si>
  <si>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</si>
  <si>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</si>
  <si>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</si>
  <si>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</si>
  <si>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</si>
  <si>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</si>
  <si>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</si>
  <si>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</si>
  <si>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</si>
  <si>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</si>
  <si>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</si>
  <si>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</si>
  <si>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</si>
  <si>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</si>
  <si>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</si>
  <si>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</si>
  <si>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</si>
  <si>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</si>
  <si>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</si>
  <si>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</si>
  <si>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</si>
  <si>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</si>
  <si>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</si>
  <si>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</si>
  <si>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</si>
  <si>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</si>
  <si>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</si>
  <si>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</si>
  <si>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</si>
  <si>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</si>
  <si>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</si>
  <si>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</si>
  <si>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</si>
  <si>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</si>
  <si>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</si>
  <si>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</si>
  <si>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</si>
  <si>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</si>
  <si>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</si>
  <si>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</si>
  <si>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</si>
  <si>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</si>
  <si>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</si>
  <si>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</si>
  <si>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</si>
  <si>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</si>
  <si>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</si>
  <si>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</si>
  <si>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</si>
  <si>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</si>
  <si>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</si>
  <si>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</si>
  <si>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</si>
  <si>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</si>
  <si>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</si>
  <si>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</si>
  <si>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</si>
  <si>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</si>
  <si>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</si>
  <si>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</si>
  <si>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</si>
  <si>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</si>
  <si>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</si>
  <si>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</si>
  <si>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</si>
  <si>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</si>
  <si>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</si>
  <si>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</si>
  <si>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</si>
  <si>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</si>
  <si>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</si>
  <si>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</si>
  <si>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</si>
  <si>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</si>
  <si>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</si>
  <si>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</si>
  <si>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</si>
  <si>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</si>
  <si>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</si>
  <si>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</si>
  <si>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</si>
  <si>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</si>
  <si>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</si>
  <si>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</si>
  <si>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</si>
  <si>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</si>
  <si>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</si>
  <si>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</si>
  <si>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</si>
  <si>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</si>
  <si>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</si>
  <si>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</si>
  <si>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</si>
  <si>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</si>
  <si>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</si>
  <si>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</si>
  <si>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</si>
  <si>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</si>
  <si>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</si>
  <si>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</si>
  <si>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</si>
  <si>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</si>
  <si>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</si>
  <si>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</si>
  <si>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</si>
  <si>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</si>
  <si>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</si>
  <si>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</si>
  <si>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</si>
  <si>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</si>
  <si>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</si>
  <si>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</si>
  <si>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</si>
  <si>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</si>
  <si>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</si>
  <si>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</si>
  <si>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</si>
  <si>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</si>
  <si>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</si>
  <si>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</si>
  <si>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</si>
  <si>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</si>
  <si>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</si>
  <si>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</si>
  <si>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</si>
  <si>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</si>
  <si>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</si>
  <si>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</si>
  <si>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</si>
  <si>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</si>
  <si>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</si>
  <si>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</si>
  <si>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</si>
  <si>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</si>
  <si>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</si>
  <si>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</si>
  <si>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</si>
  <si>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</si>
  <si>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</si>
  <si>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</si>
  <si>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</si>
  <si>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</si>
  <si>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</si>
  <si>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</si>
  <si>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</si>
  <si>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</si>
  <si>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</si>
  <si>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</si>
  <si>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</si>
  <si>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</si>
  <si>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</si>
  <si>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</si>
  <si>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</si>
  <si>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</si>
  <si>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</si>
  <si>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</si>
  <si>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</si>
  <si>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</si>
  <si>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</si>
  <si>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</si>
  <si>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</si>
  <si>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</si>
  <si>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</si>
  <si>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</si>
  <si>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</si>
  <si>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</si>
  <si>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</si>
  <si>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</si>
  <si>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</si>
  <si>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</si>
  <si>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</si>
  <si>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</si>
  <si>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</si>
  <si>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</si>
  <si>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</si>
  <si>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</si>
  <si>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</si>
  <si>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</si>
  <si>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</si>
  <si>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</si>
  <si>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</si>
  <si>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</si>
  <si>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</si>
  <si>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</si>
  <si>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</si>
  <si>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</si>
  <si>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</si>
  <si>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</si>
  <si>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</si>
  <si>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</si>
  <si>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</si>
  <si>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</si>
  <si>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</si>
  <si>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</si>
  <si>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</si>
  <si>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</si>
  <si>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</si>
  <si>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</si>
  <si>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</si>
  <si>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</si>
  <si>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</si>
  <si>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</si>
  <si>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</si>
  <si>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</si>
  <si>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</si>
  <si>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</si>
  <si>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</si>
  <si>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</si>
  <si>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</si>
  <si>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</si>
  <si>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</si>
  <si>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</si>
  <si>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</si>
  <si>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</si>
  <si>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</si>
  <si>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</si>
  <si>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</si>
  <si>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</si>
  <si>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</si>
  <si>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</si>
  <si>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</si>
  <si>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</si>
  <si>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</si>
  <si>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</si>
  <si>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</si>
  <si>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</si>
  <si>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</si>
  <si>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</si>
  <si>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</si>
  <si>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</si>
  <si>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</si>
  <si>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</si>
  <si>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</si>
  <si>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</si>
  <si>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</si>
  <si>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</si>
  <si>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</si>
  <si>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</si>
  <si>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</si>
  <si>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</si>
  <si>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</si>
  <si>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</si>
  <si>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</si>
  <si>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</si>
  <si>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</si>
  <si>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</si>
  <si>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</si>
  <si>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</si>
  <si>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</si>
  <si>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</si>
  <si>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</si>
  <si>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</si>
  <si>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</si>
  <si>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</si>
  <si>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</si>
  <si>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</si>
  <si>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</si>
  <si>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</si>
  <si>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</si>
  <si>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</si>
  <si>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</si>
  <si>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</si>
  <si>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</si>
  <si>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</si>
  <si>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</si>
  <si>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</si>
  <si>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</si>
  <si>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</si>
  <si>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</si>
  <si>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</si>
  <si>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</si>
  <si>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</si>
  <si>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</si>
  <si>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</si>
  <si>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</si>
  <si>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</si>
  <si>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</si>
  <si>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</si>
  <si>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</si>
  <si>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</si>
  <si>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</si>
  <si>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</si>
  <si>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</si>
  <si>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</si>
  <si>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</si>
  <si>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</si>
  <si>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</si>
  <si>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</si>
  <si>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</si>
  <si>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</si>
  <si>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</si>
  <si>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</si>
  <si>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</si>
  <si>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</si>
  <si>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</si>
  <si>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</si>
  <si>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</si>
  <si>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</si>
  <si>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</si>
  <si>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</si>
  <si>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</si>
  <si>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</si>
  <si>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</si>
  <si>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</si>
  <si>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</si>
  <si>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</si>
  <si>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</si>
  <si>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</si>
  <si>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</si>
  <si>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</si>
  <si>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</si>
  <si>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</si>
  <si>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</si>
  <si>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</si>
  <si>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</si>
  <si>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</si>
  <si>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</si>
  <si>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</si>
  <si>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</si>
  <si>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</si>
  <si>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</si>
  <si>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</si>
  <si>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</si>
  <si>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</si>
  <si>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</si>
  <si>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</si>
  <si>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</si>
  <si>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</si>
  <si>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</si>
  <si>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</si>
  <si>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</si>
  <si>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</si>
  <si>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</si>
  <si>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</si>
  <si>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</si>
  <si>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</si>
  <si>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</si>
  <si>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</si>
  <si>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</si>
  <si>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</si>
  <si>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</si>
  <si>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</si>
  <si>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</si>
  <si>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</si>
  <si>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</si>
  <si>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</si>
  <si>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</si>
  <si>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</si>
  <si>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</si>
  <si>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</si>
  <si>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</si>
  <si>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</si>
  <si>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</si>
  <si>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</si>
  <si>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</si>
  <si>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</si>
  <si>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</si>
  <si>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</si>
  <si>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</si>
  <si>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</si>
  <si>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</si>
  <si>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</si>
  <si>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</si>
  <si>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</si>
  <si>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</si>
  <si>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</si>
  <si>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</si>
  <si>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</si>
  <si>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</si>
  <si>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</si>
  <si>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</si>
  <si>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</si>
  <si>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</si>
  <si>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</si>
  <si>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</si>
  <si>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</si>
  <si>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</si>
  <si>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</si>
  <si>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</si>
  <si>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</si>
  <si>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</si>
  <si>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</si>
  <si>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</si>
  <si>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</si>
  <si>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</si>
  <si>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</si>
  <si>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</si>
  <si>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</si>
  <si>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</si>
  <si>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</si>
  <si>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</si>
  <si>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</si>
  <si>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</si>
  <si>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</si>
  <si>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</si>
  <si>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</si>
  <si>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</si>
  <si>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</si>
  <si>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</si>
  <si>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</si>
  <si>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</si>
  <si>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</si>
  <si>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</si>
  <si>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</si>
  <si>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</si>
  <si>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</si>
  <si>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</si>
  <si>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</si>
  <si>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</si>
  <si>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</si>
  <si>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</si>
  <si>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</si>
  <si>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</si>
  <si>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</si>
  <si>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</si>
  <si>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</si>
  <si>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</si>
  <si>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</si>
  <si>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</si>
  <si>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</si>
  <si>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</si>
  <si>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</si>
  <si>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</si>
  <si>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</si>
  <si>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</si>
  <si>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</si>
  <si>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</si>
  <si>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</si>
  <si>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</si>
  <si>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</si>
  <si>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</si>
  <si>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</si>
  <si>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</si>
  <si>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</si>
  <si>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</si>
  <si>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</si>
  <si>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</si>
  <si>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</si>
  <si>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</si>
  <si>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</si>
  <si>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</si>
  <si>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</si>
  <si>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</si>
  <si>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</si>
  <si>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</si>
  <si>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</si>
  <si>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</si>
  <si>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</si>
  <si>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</si>
  <si>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</si>
  <si>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</si>
  <si>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</si>
  <si>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</si>
  <si>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</si>
  <si>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</si>
  <si>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</si>
  <si>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</si>
  <si>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</si>
  <si>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</si>
  <si>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</si>
  <si>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</si>
  <si>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</si>
  <si>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</si>
  <si>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</si>
  <si>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</si>
  <si>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</si>
  <si>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</si>
  <si>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</si>
  <si>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</si>
  <si>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</si>
  <si>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</si>
  <si>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</si>
  <si>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</si>
  <si>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</si>
  <si>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</si>
  <si>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</si>
  <si>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</si>
  <si>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</si>
  <si>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</si>
  <si>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</si>
  <si>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</si>
  <si>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</si>
  <si>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</si>
  <si>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</si>
  <si>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</si>
  <si>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</si>
  <si>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</si>
  <si>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</si>
  <si>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</si>
  <si>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</si>
  <si>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</si>
  <si>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</si>
  <si>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</si>
  <si>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</si>
  <si>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</si>
  <si>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</si>
  <si>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</si>
  <si>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</si>
  <si>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</si>
  <si>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</si>
  <si>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</si>
  <si>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</si>
  <si>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</si>
  <si>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</si>
  <si>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</si>
  <si>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</si>
  <si>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</si>
  <si>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</si>
  <si>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</si>
  <si>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</si>
  <si>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</si>
  <si>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</si>
  <si>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</si>
  <si>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</si>
  <si>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</si>
  <si>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</si>
  <si>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</si>
  <si>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</si>
  <si>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</si>
  <si>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</si>
  <si>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</si>
  <si>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</si>
  <si>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</si>
  <si>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</si>
  <si>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</si>
  <si>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</si>
  <si>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</si>
  <si>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</si>
  <si>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</si>
  <si>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</si>
  <si>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</si>
  <si>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</si>
  <si>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</si>
  <si>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</si>
  <si>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</si>
  <si>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</si>
  <si>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</si>
  <si>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</si>
  <si>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</si>
  <si>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</si>
  <si>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</si>
  <si>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</si>
  <si>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</si>
  <si>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</si>
  <si>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</si>
  <si>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</si>
  <si>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</si>
  <si>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</si>
  <si>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</si>
  <si>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</si>
  <si>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</si>
  <si>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</si>
  <si>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</si>
  <si>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</si>
  <si>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</si>
  <si>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</si>
  <si>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</si>
  <si>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</si>
  <si>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</si>
  <si>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</si>
  <si>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</si>
  <si>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</si>
  <si>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</si>
  <si>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</si>
  <si>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</si>
  <si>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</si>
  <si>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</si>
  <si>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</si>
  <si>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</si>
  <si>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</si>
  <si>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</si>
  <si>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</si>
  <si>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</si>
  <si>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</si>
  <si>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</si>
  <si>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</si>
  <si>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</si>
  <si>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</si>
  <si>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</si>
  <si>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</si>
  <si>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</si>
  <si>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</si>
  <si>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</si>
  <si>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</si>
  <si>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</si>
  <si>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</si>
  <si>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</si>
  <si>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</si>
  <si>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</si>
  <si>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</si>
  <si>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</si>
  <si>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</si>
  <si>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</si>
  <si>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</si>
  <si>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</si>
  <si>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</si>
  <si>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</si>
  <si>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</si>
  <si>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</si>
  <si>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</si>
  <si>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</si>
  <si>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</si>
  <si>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</si>
  <si>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</si>
  <si>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</si>
  <si>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</si>
  <si>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</si>
  <si>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</si>
  <si>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</si>
  <si>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</si>
  <si>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</si>
  <si>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</si>
  <si>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</si>
  <si>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</si>
  <si>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</si>
  <si>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</si>
  <si>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</si>
  <si>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</si>
  <si>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</si>
  <si>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</si>
  <si>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</si>
  <si>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</si>
  <si>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</si>
  <si>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</si>
  <si>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</si>
  <si>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</si>
  <si>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</si>
  <si>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</si>
  <si>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</si>
  <si>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</si>
  <si>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</si>
  <si>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</si>
  <si>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</si>
  <si>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</si>
  <si>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</si>
  <si>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</si>
  <si>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</si>
  <si>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</si>
  <si>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</si>
  <si>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</si>
  <si>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</si>
  <si>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</si>
  <si>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</si>
  <si>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</si>
  <si>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</si>
  <si>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</si>
  <si>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</si>
  <si>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</si>
  <si>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</si>
  <si>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</si>
  <si>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</si>
  <si>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</si>
  <si>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</si>
  <si>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</si>
  <si>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</si>
  <si>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</si>
  <si>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</si>
  <si>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</si>
  <si>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</si>
  <si>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</si>
  <si>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</si>
  <si>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</si>
  <si>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</si>
  <si>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</si>
  <si>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</si>
  <si>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</si>
  <si>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</si>
  <si>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</si>
  <si>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</si>
  <si>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</si>
  <si>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</si>
  <si>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</si>
  <si>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</si>
  <si>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</si>
  <si>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</si>
  <si>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</si>
  <si>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</si>
  <si>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</si>
  <si>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</si>
  <si>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</si>
  <si>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</si>
  <si>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</si>
  <si>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</si>
  <si>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</si>
  <si>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</si>
  <si>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</si>
  <si>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</si>
  <si>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</si>
  <si>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</si>
  <si>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</si>
  <si>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</si>
  <si>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</si>
  <si>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</si>
  <si>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</si>
  <si>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</si>
  <si>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</si>
  <si>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</si>
  <si>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</si>
  <si>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</si>
  <si>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</si>
  <si>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</si>
  <si>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</si>
  <si>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</si>
  <si>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</si>
  <si>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</si>
  <si>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</si>
  <si>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</si>
  <si>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</si>
  <si>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</si>
  <si>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</si>
  <si>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</si>
  <si>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</si>
  <si>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</si>
  <si>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</si>
  <si>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</si>
  <si>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</si>
  <si>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</si>
  <si>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</si>
  <si>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</si>
  <si>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</si>
  <si>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</si>
  <si>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</si>
  <si>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</si>
  <si>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</si>
  <si>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</si>
  <si>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</si>
  <si>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</si>
  <si>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</si>
  <si>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</si>
  <si>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</si>
  <si>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</si>
  <si>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</si>
  <si>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</si>
  <si>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</si>
  <si>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</si>
  <si>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</si>
  <si>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</si>
  <si>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</si>
  <si>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</si>
  <si>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</si>
  <si>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</si>
  <si>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</si>
  <si>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</si>
  <si>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</si>
  <si>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</si>
  <si>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</si>
  <si>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</si>
  <si>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</si>
  <si>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</si>
  <si>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</si>
  <si>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</si>
  <si>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</si>
  <si>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</si>
  <si>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</si>
  <si>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</si>
  <si>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</si>
  <si>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</si>
  <si>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</si>
  <si>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</si>
  <si>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</si>
  <si>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</si>
  <si>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</si>
  <si>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</si>
  <si>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</si>
  <si>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</si>
  <si>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</si>
  <si>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</si>
  <si>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</si>
  <si>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</si>
  <si>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</si>
  <si>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</si>
  <si>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</si>
  <si>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</si>
  <si>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</si>
  <si>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</si>
  <si>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</si>
  <si>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</si>
  <si>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</si>
  <si>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</si>
  <si>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</si>
  <si>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</si>
  <si>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</si>
  <si>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</si>
  <si>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</si>
  <si>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</si>
  <si>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</si>
  <si>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</si>
  <si>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</si>
  <si>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</si>
  <si>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</si>
  <si>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</si>
  <si>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</si>
  <si>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</si>
  <si>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</si>
  <si>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</si>
  <si>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</si>
  <si>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</si>
  <si>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</si>
  <si>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</si>
  <si>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</si>
  <si>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</si>
  <si>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</si>
  <si>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</si>
  <si>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</si>
  <si>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</si>
  <si>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</si>
  <si>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</si>
  <si>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</si>
  <si>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</si>
  <si>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</si>
  <si>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</si>
  <si>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</si>
  <si>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</si>
  <si>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</si>
  <si>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</si>
  <si>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</si>
  <si>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</si>
  <si>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</si>
  <si>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</si>
  <si>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</si>
  <si>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</si>
  <si>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</si>
  <si>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</si>
  <si>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</si>
  <si>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</si>
  <si>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</si>
  <si>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</si>
  <si>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</si>
  <si>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</si>
  <si>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</si>
  <si>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</si>
  <si>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</si>
  <si>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</si>
  <si>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</si>
  <si>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</si>
  <si>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</si>
  <si>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</si>
  <si>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</si>
  <si>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</si>
  <si>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</si>
  <si>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</si>
  <si>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</si>
  <si>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</si>
  <si>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</si>
  <si>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</si>
  <si>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</si>
  <si>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</si>
  <si>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</si>
  <si>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</si>
  <si>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</si>
  <si>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</si>
  <si>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</si>
  <si>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</si>
  <si>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</si>
  <si>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</si>
  <si>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</si>
  <si>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</si>
  <si>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</si>
  <si>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</si>
  <si>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</si>
  <si>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</si>
  <si>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</si>
  <si>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</si>
  <si>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</si>
  <si>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</si>
  <si>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</si>
  <si>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</si>
  <si>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</si>
  <si>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</si>
  <si>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</si>
  <si>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</si>
  <si>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</si>
  <si>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</si>
  <si>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</si>
  <si>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</si>
  <si>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</si>
  <si>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</si>
  <si>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</si>
  <si>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</si>
  <si>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</si>
  <si>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</si>
  <si>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</si>
  <si>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</si>
  <si>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</si>
  <si>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</si>
  <si>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</si>
  <si>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</si>
  <si>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</si>
  <si>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</si>
  <si>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</si>
  <si>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</si>
  <si>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</si>
  <si>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</si>
  <si>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</si>
  <si>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</si>
  <si>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</si>
  <si>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</si>
  <si>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</si>
  <si>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</si>
  <si>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</si>
  <si>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</si>
  <si>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</si>
  <si>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</si>
  <si>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</si>
  <si>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</si>
  <si>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</si>
  <si>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</si>
  <si>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</si>
  <si>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</si>
  <si>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</si>
  <si>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</si>
  <si>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</si>
  <si>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</si>
  <si>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</si>
  <si>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</si>
  <si>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</si>
  <si>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</si>
  <si>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</si>
  <si>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</si>
  <si>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</si>
  <si>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</si>
  <si>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</si>
  <si>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</si>
  <si>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</si>
  <si>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</si>
  <si>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</si>
  <si>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</si>
  <si>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</si>
  <si>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</si>
  <si>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</si>
  <si>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</si>
  <si>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</si>
  <si>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</si>
  <si>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</si>
  <si>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</si>
  <si>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</si>
  <si>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</si>
  <si>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</si>
  <si>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</si>
  <si>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</si>
  <si>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</si>
  <si>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</si>
  <si>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</si>
  <si>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</si>
  <si>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</si>
  <si>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</si>
  <si>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</si>
  <si>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</si>
  <si>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</si>
  <si>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</si>
  <si>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</si>
  <si>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</si>
  <si>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</si>
  <si>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</si>
  <si>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</si>
  <si>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</si>
  <si>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</si>
  <si>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</si>
  <si>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</si>
  <si>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</si>
  <si>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</si>
  <si>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</si>
  <si>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</si>
  <si>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</si>
  <si>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</si>
  <si>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</si>
  <si>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</si>
  <si>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</si>
  <si>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</si>
  <si>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</si>
  <si>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</si>
  <si>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</si>
  <si>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</si>
  <si>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</si>
  <si>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</si>
  <si>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</si>
  <si>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</si>
  <si>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</si>
  <si>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</si>
  <si>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</si>
  <si>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</si>
  <si>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</si>
  <si>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</si>
  <si>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</si>
  <si>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</si>
  <si>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</si>
  <si>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</si>
  <si>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</si>
  <si>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</si>
  <si>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</si>
  <si>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</si>
  <si>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</si>
  <si>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</si>
  <si>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</si>
  <si>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</si>
  <si>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</si>
  <si>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</si>
  <si>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</si>
  <si>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</si>
  <si>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</si>
  <si>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</si>
  <si>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</si>
  <si>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</si>
  <si>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</si>
  <si>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</si>
  <si>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</si>
  <si>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</si>
  <si>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</si>
  <si>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</si>
  <si>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</si>
  <si>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</si>
  <si>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</si>
  <si>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</si>
  <si>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</si>
  <si>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</si>
  <si>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</si>
  <si>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</si>
  <si>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</si>
  <si>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</si>
  <si>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</si>
  <si>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</si>
  <si>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</si>
  <si>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</si>
  <si>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</si>
  <si>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</si>
  <si>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</si>
  <si>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</si>
  <si>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</si>
  <si>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</si>
  <si>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</si>
  <si>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</si>
  <si>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</si>
  <si>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</si>
  <si>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</si>
  <si>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</si>
  <si>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</si>
  <si>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</si>
  <si>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</si>
  <si>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</si>
  <si>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</si>
  <si>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</si>
  <si>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</si>
  <si>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</si>
  <si>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</si>
  <si>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</si>
  <si>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</si>
  <si>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</si>
  <si>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</si>
  <si>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</si>
  <si>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</si>
  <si>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</si>
  <si>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</si>
  <si>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</si>
  <si>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</si>
  <si>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</si>
  <si>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</si>
  <si>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</si>
  <si>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</si>
  <si>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</si>
  <si>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</si>
  <si>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</si>
  <si>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</si>
  <si>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</si>
  <si>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</si>
  <si>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</si>
  <si>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</si>
  <si>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</si>
  <si>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</si>
  <si>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</si>
  <si>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</si>
  <si>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</si>
  <si>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</si>
  <si>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</si>
  <si>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</si>
  <si>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</si>
  <si>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</si>
  <si>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</si>
  <si>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</si>
  <si>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</si>
  <si>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</si>
  <si>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</si>
  <si>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</si>
  <si>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</si>
  <si>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</si>
  <si>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</si>
  <si>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</si>
  <si>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</si>
  <si>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</si>
  <si>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</si>
  <si>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</si>
  <si>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</si>
  <si>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</si>
  <si>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</si>
  <si>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</si>
  <si>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</si>
  <si>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</si>
  <si>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</si>
  <si>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</si>
  <si>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</si>
  <si>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</si>
  <si>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</si>
  <si>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</si>
  <si>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</si>
  <si>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</si>
  <si>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</si>
  <si>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</si>
  <si>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</si>
  <si>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</si>
  <si>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</si>
  <si>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</si>
  <si>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</si>
  <si>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</si>
  <si>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</si>
  <si>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</si>
  <si>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</si>
  <si>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</si>
  <si>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</si>
  <si>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</si>
  <si>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</si>
  <si>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</si>
  <si>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</si>
  <si>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</si>
  <si>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</si>
  <si>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</si>
  <si>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</si>
  <si>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</si>
  <si>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</si>
  <si>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</si>
  <si>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</si>
  <si>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</si>
  <si>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</si>
  <si>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</si>
  <si>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</si>
  <si>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</si>
  <si>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</si>
  <si>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</si>
  <si>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</si>
  <si>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</si>
  <si>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</si>
  <si>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</si>
  <si>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</si>
  <si>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</si>
  <si>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</si>
  <si>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</si>
  <si>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</si>
  <si>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</si>
  <si>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</si>
  <si>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</si>
  <si>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</si>
  <si>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</si>
  <si>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</si>
  <si>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</si>
  <si>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</si>
  <si>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</si>
  <si>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</si>
  <si>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</si>
  <si>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</si>
  <si>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</si>
  <si>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</si>
  <si>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</si>
  <si>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</si>
  <si>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</si>
  <si>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</si>
  <si>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</si>
  <si>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</si>
  <si>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</si>
  <si>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</si>
  <si>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</si>
  <si>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</si>
  <si>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</si>
  <si>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</si>
  <si>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</si>
  <si>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</si>
  <si>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</si>
  <si>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</si>
  <si>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</si>
  <si>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</si>
  <si>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</si>
  <si>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</si>
  <si>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</si>
  <si>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</si>
  <si>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</si>
  <si>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</si>
  <si>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</si>
  <si>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</si>
  <si>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</si>
  <si>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</si>
  <si>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</si>
  <si>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</si>
  <si>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</si>
  <si>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</si>
  <si>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</si>
  <si>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</si>
  <si>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</si>
  <si>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</si>
  <si>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</si>
  <si>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</si>
  <si>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</si>
  <si>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</si>
  <si>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</si>
  <si>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</si>
  <si>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</si>
  <si>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</si>
  <si>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</si>
  <si>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</si>
  <si>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</si>
  <si>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</si>
  <si>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</si>
  <si>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</si>
  <si>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</si>
  <si>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</si>
  <si>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</si>
  <si>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</si>
  <si>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</si>
  <si>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</si>
  <si>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</si>
  <si>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</si>
  <si>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</si>
  <si>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</si>
  <si>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</si>
  <si>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</si>
  <si>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</si>
  <si>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</si>
  <si>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</si>
  <si>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</si>
  <si>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</si>
  <si>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</si>
  <si>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</si>
  <si>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</si>
  <si>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</si>
  <si>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</si>
  <si>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</si>
  <si>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</si>
  <si>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</si>
  <si>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</si>
  <si>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</si>
  <si>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</si>
  <si>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</si>
  <si>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</si>
  <si>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</si>
  <si>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</si>
  <si>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</si>
  <si>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</si>
  <si>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</si>
  <si>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</si>
  <si>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</si>
  <si>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</si>
  <si>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</si>
  <si>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</si>
  <si>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</si>
  <si>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</si>
  <si>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</si>
  <si>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</si>
  <si>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</si>
  <si>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</si>
  <si>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</si>
  <si>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</si>
  <si>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</si>
  <si>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</si>
  <si>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</si>
  <si>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</si>
  <si>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</si>
  <si>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</si>
  <si>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</si>
  <si>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</si>
  <si>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</si>
  <si>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</si>
  <si>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</si>
  <si>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</si>
  <si>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</si>
  <si>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</si>
  <si>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</si>
  <si>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</si>
  <si>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</si>
  <si>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</si>
  <si>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</si>
  <si>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</si>
  <si>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</si>
  <si>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</si>
  <si>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</si>
  <si>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</si>
  <si>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</si>
  <si>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</si>
  <si>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</si>
  <si>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</si>
  <si>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</si>
  <si>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</si>
  <si>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</si>
  <si>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</si>
  <si>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</si>
  <si>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</si>
  <si>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</si>
  <si>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</si>
  <si>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</si>
  <si>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</si>
  <si>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</si>
  <si>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</si>
  <si>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</si>
  <si>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</si>
  <si>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</si>
  <si>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</si>
  <si>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</si>
  <si>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</si>
  <si>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</si>
  <si>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</si>
  <si>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</si>
  <si>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</si>
  <si>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</si>
  <si>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</si>
  <si>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</si>
  <si>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</si>
  <si>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</si>
  <si>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</si>
  <si>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</si>
  <si>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</si>
  <si>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</si>
  <si>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</si>
  <si>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</si>
  <si>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</si>
  <si>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</si>
  <si>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</si>
  <si>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</si>
  <si>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</si>
  <si>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</si>
  <si>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</si>
  <si>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</si>
  <si>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</si>
  <si>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</si>
  <si>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</si>
  <si>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</si>
  <si>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</si>
  <si>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</si>
  <si>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</si>
  <si>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</si>
  <si>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</si>
  <si>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</si>
  <si>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</si>
  <si>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</si>
  <si>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</si>
  <si>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</si>
  <si>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</si>
  <si>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</si>
  <si>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</si>
  <si>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</si>
  <si>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</si>
  <si>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</si>
  <si>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</si>
  <si>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</si>
  <si>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</si>
  <si>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</si>
  <si>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</si>
  <si>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</si>
  <si>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</si>
  <si>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</si>
  <si>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</si>
  <si>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</si>
  <si>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</si>
  <si>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</si>
  <si>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</si>
  <si>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</si>
  <si>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</si>
  <si>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</si>
  <si>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</si>
  <si>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</si>
  <si>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</si>
  <si>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</si>
  <si>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</si>
  <si>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</si>
  <si>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</si>
  <si>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</si>
  <si>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</si>
  <si>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</si>
  <si>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</si>
  <si>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</si>
  <si>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</si>
  <si>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</si>
  <si>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</si>
  <si>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</si>
  <si>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</si>
  <si>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</si>
  <si>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</si>
  <si>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</si>
  <si>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</si>
  <si>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</si>
  <si>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</si>
  <si>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</si>
  <si>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</si>
  <si>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</si>
  <si>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</si>
  <si>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</si>
  <si>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</si>
  <si>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</si>
  <si>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</si>
  <si>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</si>
  <si>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</si>
  <si>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</si>
  <si>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</si>
  <si>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</si>
  <si>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</si>
  <si>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</si>
  <si>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</si>
  <si>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</si>
  <si>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</si>
  <si>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</si>
  <si>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</si>
  <si>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</si>
  <si>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</si>
  <si>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</si>
  <si>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</si>
  <si>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</si>
  <si>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</si>
  <si>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</si>
  <si>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</si>
  <si>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</si>
  <si>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</si>
  <si>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</si>
  <si>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</si>
  <si>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</si>
  <si>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</si>
  <si>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</si>
  <si>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</si>
  <si>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</si>
  <si>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</si>
  <si>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</si>
  <si>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</si>
  <si>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</si>
  <si>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</si>
  <si>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</si>
  <si>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</si>
  <si>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</si>
  <si>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</si>
  <si>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</si>
  <si>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</si>
  <si>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</si>
  <si>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</si>
  <si>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</si>
  <si>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</si>
  <si>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</si>
  <si>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</si>
  <si>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</si>
  <si>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</si>
  <si>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</si>
  <si>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</si>
  <si>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</si>
  <si>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</si>
  <si>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</si>
  <si>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</si>
  <si>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</si>
  <si>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</si>
  <si>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</si>
  <si>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</si>
  <si>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</si>
  <si>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</si>
  <si>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</si>
  <si>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</si>
  <si>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</si>
  <si>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</si>
  <si>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</si>
  <si>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</si>
  <si>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</si>
  <si>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</si>
  <si>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</si>
  <si>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</si>
  <si>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</si>
  <si>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</si>
  <si>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</si>
  <si>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</si>
  <si>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</si>
  <si>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</si>
  <si>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</si>
  <si>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</si>
  <si>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</si>
  <si>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</si>
  <si>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</si>
  <si>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</si>
  <si>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</si>
  <si>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</si>
  <si>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</si>
  <si>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</si>
  <si>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</si>
  <si>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</si>
  <si>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</si>
  <si>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</si>
  <si>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</si>
  <si>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</si>
  <si>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</si>
  <si>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</si>
  <si>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</si>
  <si>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</si>
  <si>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</si>
  <si>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</si>
  <si>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</si>
  <si>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</si>
  <si>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</si>
  <si>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</si>
  <si>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</si>
  <si>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</si>
  <si>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</si>
  <si>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</si>
  <si>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</si>
  <si>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</si>
  <si>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</si>
  <si>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</si>
  <si>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</si>
  <si>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</si>
  <si>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</si>
  <si>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</si>
  <si>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</si>
  <si>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</si>
  <si>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</si>
  <si>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</si>
  <si>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</si>
  <si>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</si>
  <si>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</si>
  <si>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</si>
  <si>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</si>
  <si>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</si>
  <si>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</si>
  <si>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</si>
  <si>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</si>
  <si>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</si>
  <si>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</si>
  <si>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</si>
  <si>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</si>
  <si>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</si>
  <si>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</si>
  <si>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</si>
  <si>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</si>
  <si>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</si>
  <si>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</si>
  <si>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</si>
  <si>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</si>
  <si>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</si>
  <si>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</si>
  <si>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</si>
  <si>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</si>
  <si>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</si>
  <si>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</si>
  <si>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</si>
  <si>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</si>
  <si>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</si>
  <si>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</si>
  <si>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</si>
  <si>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</si>
  <si>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</si>
  <si>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</si>
  <si>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</si>
  <si>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</si>
  <si>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</si>
  <si>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</si>
  <si>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</si>
  <si>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</si>
  <si>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</si>
  <si>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</si>
  <si>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</si>
  <si>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</si>
  <si>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</si>
  <si>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</si>
  <si>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</si>
  <si>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</si>
  <si>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</si>
  <si>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</si>
  <si>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</si>
  <si>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</si>
  <si>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</si>
  <si>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</si>
  <si>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</si>
  <si>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</si>
  <si>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</si>
  <si>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</si>
  <si>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</si>
  <si>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</si>
  <si>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</si>
  <si>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</si>
  <si>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</si>
  <si>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</si>
  <si>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</si>
  <si>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</si>
  <si>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</si>
  <si>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</si>
  <si>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</si>
  <si>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</si>
  <si>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</si>
  <si>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</si>
  <si>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</si>
  <si>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</si>
  <si>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</si>
  <si>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</si>
  <si>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</si>
  <si>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</si>
  <si>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</si>
  <si>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</si>
  <si>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</si>
  <si>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</si>
  <si>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</si>
  <si>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</si>
  <si>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</si>
  <si>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</si>
  <si>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</si>
  <si>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</si>
  <si>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</si>
  <si>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</si>
  <si>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</si>
  <si>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</si>
  <si>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</si>
  <si>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</si>
  <si>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</si>
  <si>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</si>
  <si>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</si>
  <si>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</si>
  <si>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</si>
  <si>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</si>
  <si>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</si>
  <si>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</si>
  <si>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</si>
  <si>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</si>
  <si>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</si>
  <si>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</si>
  <si>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</si>
  <si>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</si>
  <si>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</si>
  <si>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</si>
  <si>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</si>
  <si>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</si>
  <si>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</si>
  <si>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</si>
  <si>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</si>
  <si>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</si>
  <si>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</si>
  <si>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</si>
  <si>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</si>
  <si>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</si>
  <si>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</si>
  <si>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</si>
  <si>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</si>
  <si>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</si>
  <si>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</si>
  <si>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</si>
  <si>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</si>
  <si>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</si>
  <si>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</si>
  <si>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</si>
  <si>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</si>
  <si>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</si>
  <si>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</si>
  <si>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</si>
  <si>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</si>
  <si>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</si>
  <si>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</si>
  <si>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</si>
  <si>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</si>
  <si>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</si>
  <si>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</si>
  <si>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</si>
  <si>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</si>
  <si>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</si>
  <si>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</si>
  <si>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</si>
  <si>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</si>
  <si>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</si>
  <si>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</si>
  <si>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</si>
  <si>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</si>
  <si>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</si>
  <si>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</si>
  <si>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</si>
  <si>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</si>
  <si>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</si>
  <si>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</si>
  <si>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</si>
  <si>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</si>
  <si>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</si>
  <si>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</si>
  <si>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</si>
  <si>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</si>
  <si>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</si>
  <si>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</si>
  <si>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</si>
  <si>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</si>
  <si>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</si>
  <si>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</si>
  <si>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</si>
  <si>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</si>
  <si>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</si>
  <si>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</si>
  <si>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</si>
  <si>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</si>
  <si>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</si>
  <si>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</si>
  <si>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</si>
  <si>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</si>
  <si>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</si>
  <si>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</si>
  <si>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</si>
  <si>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</si>
  <si>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</si>
  <si>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</si>
  <si>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</si>
  <si>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</si>
  <si>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</si>
  <si>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</si>
  <si>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</si>
  <si>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</si>
  <si>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</si>
  <si>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</si>
  <si>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</si>
  <si>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</si>
  <si>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</si>
  <si>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</si>
  <si>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</si>
  <si>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</si>
  <si>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</si>
  <si>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</si>
  <si>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</si>
  <si>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</si>
  <si>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</si>
  <si>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</si>
  <si>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</si>
  <si>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</si>
  <si>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</si>
  <si>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</si>
  <si>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</si>
  <si>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</si>
  <si>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</si>
  <si>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</si>
  <si>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</si>
  <si>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</si>
  <si>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</si>
  <si>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</si>
  <si>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</si>
  <si>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</si>
  <si>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</si>
  <si>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</si>
  <si>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</si>
  <si>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</si>
  <si>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</si>
  <si>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</si>
  <si>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</si>
  <si>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</si>
  <si>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</si>
  <si>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</si>
  <si>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</si>
  <si>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</si>
  <si>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</si>
  <si>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</si>
  <si>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</si>
  <si>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</si>
  <si>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</si>
  <si>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</si>
  <si>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</si>
  <si>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</si>
  <si>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</si>
  <si>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</si>
  <si>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</si>
  <si>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</si>
  <si>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</si>
  <si>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</si>
  <si>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</si>
  <si>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</si>
  <si>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</si>
  <si>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</si>
  <si>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</si>
  <si>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</si>
  <si>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</si>
  <si>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</si>
  <si>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</si>
  <si>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</si>
  <si>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</si>
  <si>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</si>
  <si>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</si>
  <si>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</si>
  <si>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</si>
  <si>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</si>
  <si>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</si>
  <si>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</si>
  <si>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</si>
  <si>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</si>
  <si>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</si>
  <si>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</si>
  <si>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</si>
  <si>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</si>
  <si>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</si>
  <si>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</si>
  <si>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</si>
  <si>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</si>
  <si>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</si>
  <si>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</si>
  <si>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</si>
  <si>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</si>
  <si>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</si>
  <si>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</si>
  <si>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</si>
  <si>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</si>
  <si>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</si>
  <si>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</si>
  <si>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</si>
  <si>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</si>
  <si>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</si>
  <si>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</si>
  <si>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</si>
  <si>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</si>
  <si>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</si>
  <si>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</si>
  <si>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</si>
  <si>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</si>
  <si>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</si>
  <si>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</si>
  <si>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</si>
  <si>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</si>
  <si>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</si>
  <si>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</si>
  <si>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</si>
  <si>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</si>
  <si>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</si>
  <si>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</si>
  <si>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</si>
  <si>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</si>
  <si>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</si>
  <si>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</si>
  <si>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</si>
  <si>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</si>
  <si>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</si>
  <si>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</si>
  <si>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</si>
  <si>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</si>
  <si>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</si>
  <si>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</si>
  <si>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</si>
  <si>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</si>
  <si>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</si>
  <si>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</si>
  <si>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</si>
  <si>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</si>
  <si>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</si>
  <si>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</si>
  <si>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</si>
  <si>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</si>
  <si>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</si>
  <si>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</si>
  <si>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</si>
  <si>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</si>
  <si>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</si>
  <si>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</si>
  <si>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</si>
  <si>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</si>
  <si>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</si>
  <si>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</si>
  <si>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</si>
  <si>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</si>
  <si>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</si>
  <si>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</si>
  <si>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</si>
  <si>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</si>
  <si>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</si>
  <si>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</si>
  <si>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</si>
  <si>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</si>
  <si>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</si>
  <si>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</si>
  <si>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</si>
  <si>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</si>
  <si>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</si>
  <si>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</si>
  <si>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</si>
  <si>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</si>
  <si>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</si>
  <si>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</si>
  <si>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</si>
  <si>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</si>
  <si>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</si>
  <si>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</si>
  <si>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</si>
  <si>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</si>
  <si>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</si>
  <si>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</si>
  <si>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</si>
  <si>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</si>
  <si>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</si>
  <si>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</si>
  <si>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</si>
  <si>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</si>
  <si>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</si>
  <si>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</si>
  <si>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</si>
  <si>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</si>
  <si>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</si>
  <si>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</si>
  <si>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</si>
  <si>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</si>
  <si>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</si>
  <si>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</si>
  <si>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</si>
  <si>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</si>
  <si>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</si>
  <si>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</si>
  <si>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</si>
  <si>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</si>
  <si>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</si>
  <si>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</si>
  <si>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</si>
  <si>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</si>
  <si>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</si>
  <si>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</si>
  <si>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</si>
  <si>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</si>
  <si>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</si>
  <si>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</si>
  <si>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</si>
  <si>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</si>
  <si>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</si>
  <si>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</si>
  <si>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</si>
  <si>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</si>
  <si>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</si>
  <si>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</si>
  <si>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</si>
  <si>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</si>
  <si>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</si>
  <si>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</si>
  <si>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</si>
  <si>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</si>
  <si>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</si>
  <si>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</si>
  <si>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</si>
  <si>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</si>
  <si>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</si>
  <si>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</si>
  <si>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</si>
  <si>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</si>
  <si>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</si>
  <si>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</si>
  <si>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</si>
  <si>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</si>
  <si>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</si>
  <si>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</si>
  <si>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</si>
  <si>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</si>
  <si>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</si>
  <si>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</si>
  <si>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</si>
  <si>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</si>
  <si>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</si>
  <si>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</si>
  <si>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</si>
  <si>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</si>
  <si>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</si>
  <si>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</si>
  <si>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</si>
  <si>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</si>
  <si>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</si>
  <si>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</si>
  <si>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</si>
  <si>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</si>
  <si>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</si>
  <si>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</si>
  <si>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</si>
  <si>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</si>
  <si>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</si>
  <si>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</si>
  <si>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</si>
  <si>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</si>
  <si>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</si>
  <si>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</si>
  <si>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</si>
  <si>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</si>
  <si>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</si>
  <si>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</si>
  <si>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</si>
  <si>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</si>
  <si>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</si>
  <si>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</si>
  <si>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</si>
  <si>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</si>
  <si>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</si>
  <si>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</si>
  <si>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</si>
  <si>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</si>
  <si>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</si>
  <si>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</si>
  <si>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</si>
  <si>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</si>
  <si>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</si>
  <si>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</si>
  <si>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</si>
  <si>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</si>
  <si>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</si>
  <si>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</si>
  <si>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</si>
  <si>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</si>
  <si>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</si>
  <si>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</si>
  <si>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</si>
  <si>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</si>
  <si>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</si>
  <si>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</si>
  <si>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</si>
  <si>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</si>
  <si>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</si>
  <si>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</si>
  <si>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</si>
  <si>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</si>
  <si>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</si>
  <si>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</si>
  <si>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</si>
  <si>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</si>
  <si>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</si>
  <si>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</si>
  <si>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</si>
  <si>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</si>
  <si>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</si>
  <si>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</si>
  <si>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</si>
  <si>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</si>
  <si>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</si>
  <si>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</si>
  <si>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</si>
  <si>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</si>
  <si>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</si>
  <si>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</si>
  <si>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</si>
  <si>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</si>
  <si>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</si>
  <si>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</si>
  <si>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</si>
  <si>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</si>
  <si>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</si>
  <si>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</si>
  <si>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</si>
  <si>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</si>
  <si>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</si>
  <si>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</si>
  <si>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</si>
  <si>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</si>
  <si>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</si>
  <si>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</si>
  <si>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</si>
  <si>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</si>
  <si>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</si>
  <si>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</si>
  <si>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</si>
  <si>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</si>
  <si>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</si>
  <si>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</si>
  <si>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</si>
  <si>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</si>
  <si>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</si>
  <si>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</si>
  <si>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</si>
  <si>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</si>
  <si>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</si>
  <si>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</si>
  <si>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</si>
  <si>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</si>
  <si>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</si>
  <si>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</si>
  <si>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</si>
  <si>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</si>
  <si>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</si>
  <si>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</si>
  <si>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</si>
  <si>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</si>
  <si>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</si>
  <si>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</si>
  <si>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</si>
  <si>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</si>
  <si>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</si>
  <si>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</si>
  <si>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</si>
  <si>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</si>
  <si>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</si>
  <si>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</si>
  <si>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</si>
  <si>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</si>
  <si>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</si>
  <si>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</si>
  <si>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</si>
  <si>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</si>
  <si>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</si>
  <si>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</si>
  <si>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</si>
  <si>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</si>
  <si>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</si>
  <si>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</si>
  <si>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</si>
  <si>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</si>
  <si>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</si>
  <si>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</si>
  <si>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</si>
  <si>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</si>
  <si>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</si>
  <si>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</si>
  <si>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</si>
  <si>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</si>
  <si>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</si>
  <si>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</si>
  <si>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</si>
  <si>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</si>
  <si>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</si>
  <si>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</si>
  <si>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</si>
  <si>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</si>
  <si>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</si>
  <si>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</si>
  <si>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</si>
  <si>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</si>
  <si>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</si>
  <si>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</si>
  <si>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</si>
  <si>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</si>
  <si>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</si>
  <si>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</si>
  <si>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</si>
  <si>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</si>
  <si>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</si>
  <si>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</si>
  <si>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</si>
  <si>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</si>
  <si>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</si>
  <si>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</si>
  <si>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</si>
  <si>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</si>
  <si>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</si>
  <si>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</si>
  <si>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</si>
  <si>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</si>
  <si>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</si>
  <si>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</si>
  <si>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</si>
  <si>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</si>
  <si>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</si>
  <si>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</si>
  <si>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</si>
  <si>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</si>
  <si>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</si>
  <si>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</si>
  <si>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</si>
  <si>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</si>
  <si>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</si>
  <si>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</si>
  <si>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</si>
  <si>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</si>
  <si>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</si>
  <si>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</si>
  <si>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</si>
  <si>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</si>
  <si>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</si>
  <si>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</si>
  <si>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</si>
  <si>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</si>
  <si>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</si>
  <si>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</si>
  <si>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</si>
  <si>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</si>
  <si>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</si>
  <si>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</si>
  <si>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</si>
  <si>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</si>
  <si>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</si>
  <si>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</si>
  <si>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</si>
  <si>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</si>
  <si>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</si>
  <si>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</si>
  <si>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</si>
  <si>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</si>
  <si>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</si>
  <si>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</si>
  <si>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</si>
  <si>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</si>
  <si>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</si>
  <si>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</si>
  <si>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</si>
  <si>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</si>
  <si>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</si>
  <si>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</si>
  <si>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</si>
  <si>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</si>
  <si>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</si>
  <si>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</si>
  <si>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</si>
  <si>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</si>
  <si>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</si>
  <si>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</si>
  <si>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</si>
  <si>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</si>
  <si>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</si>
  <si>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</si>
  <si>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</si>
  <si>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</si>
  <si>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</si>
  <si>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</si>
  <si>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</si>
  <si>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</si>
  <si>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</si>
  <si>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</si>
  <si>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</si>
  <si>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</si>
  <si>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</si>
  <si>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</si>
  <si>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</si>
  <si>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</si>
  <si>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</si>
  <si>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</si>
  <si>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</si>
  <si>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</si>
  <si>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</si>
  <si>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</si>
  <si>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</si>
  <si>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</si>
  <si>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</si>
  <si>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</si>
  <si>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</si>
  <si>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</si>
  <si>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</si>
  <si>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</si>
  <si>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</si>
  <si>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</si>
  <si>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</si>
  <si>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</si>
  <si>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</si>
  <si>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</si>
  <si>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</si>
  <si>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</si>
  <si>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</si>
  <si>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</si>
  <si>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</si>
  <si>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</si>
  <si>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</si>
  <si>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</si>
  <si>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</si>
  <si>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</si>
  <si>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</si>
  <si>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</si>
  <si>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</si>
  <si>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</si>
  <si>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</si>
  <si>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</si>
  <si>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</si>
  <si>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</si>
  <si>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</si>
  <si>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</si>
  <si>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</si>
  <si>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</si>
  <si>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</si>
  <si>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</si>
  <si>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</si>
  <si>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</si>
  <si>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</si>
  <si>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</si>
  <si>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</si>
  <si>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</si>
  <si>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</si>
  <si>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</si>
  <si>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</si>
  <si>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</si>
  <si>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</si>
  <si>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</si>
  <si>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</si>
  <si>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</si>
  <si>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</si>
  <si>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</si>
  <si>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</si>
  <si>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</si>
  <si>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</si>
  <si>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</si>
  <si>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</si>
  <si>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</si>
  <si>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</si>
  <si>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</si>
  <si>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</si>
  <si>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</si>
  <si>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</si>
  <si>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</si>
  <si>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</si>
  <si>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</si>
  <si>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</si>
  <si>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</si>
  <si>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</si>
  <si>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</si>
  <si>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</si>
  <si>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</si>
  <si>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</si>
  <si>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</si>
  <si>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</si>
  <si>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</si>
  <si>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</si>
  <si>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</si>
  <si>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</si>
  <si>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</si>
  <si>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</si>
  <si>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</si>
  <si>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</si>
  <si>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</si>
  <si>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</si>
  <si>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</si>
  <si>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</si>
  <si>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</si>
  <si>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</si>
  <si>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</si>
  <si>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</si>
  <si>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</si>
  <si>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</si>
  <si>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</si>
  <si>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</si>
  <si>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</si>
  <si>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</si>
  <si>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</si>
  <si>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</si>
  <si>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</si>
  <si>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</si>
  <si>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</si>
  <si>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</si>
  <si>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</si>
  <si>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</si>
  <si>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</si>
  <si>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</si>
  <si>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</si>
  <si>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</si>
  <si>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</si>
  <si>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</si>
  <si>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</si>
  <si>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</si>
  <si>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</si>
  <si>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</si>
  <si>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</si>
  <si>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</si>
  <si>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</si>
  <si>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</si>
  <si>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</si>
  <si>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</si>
  <si>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</si>
  <si>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</si>
  <si>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</si>
  <si>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</si>
  <si>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</si>
  <si>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</si>
  <si>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</si>
  <si>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</si>
  <si>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</si>
  <si>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</si>
  <si>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</si>
  <si>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</si>
  <si>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</si>
  <si>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</si>
  <si>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</si>
  <si>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</si>
  <si>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</si>
  <si>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</si>
  <si>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</si>
  <si>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</si>
  <si>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</si>
  <si>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</si>
  <si>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</si>
  <si>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</si>
  <si>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</si>
  <si>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</si>
  <si>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</si>
  <si>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</si>
  <si>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</si>
  <si>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</si>
  <si>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</si>
  <si>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</si>
  <si>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</si>
  <si>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</si>
  <si>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</si>
  <si>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</si>
  <si>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</si>
  <si>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</si>
  <si>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</si>
  <si>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</si>
  <si>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</si>
  <si>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</si>
  <si>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</si>
  <si>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</si>
  <si>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</si>
  <si>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</si>
  <si>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</si>
  <si>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</si>
  <si>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</si>
  <si>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</si>
  <si>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</si>
  <si>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</si>
  <si>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</si>
  <si>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</si>
  <si>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</si>
  <si>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</si>
  <si>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</si>
  <si>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</si>
  <si>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</si>
  <si>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</si>
  <si>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</si>
  <si>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</si>
  <si>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</si>
  <si>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</si>
  <si>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</si>
  <si>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</si>
  <si>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</si>
  <si>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</si>
  <si>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</si>
  <si>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</si>
  <si>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</si>
  <si>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</si>
  <si>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</si>
  <si>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</si>
  <si>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</si>
  <si>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</si>
  <si>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</si>
  <si>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</si>
  <si>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</si>
  <si>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</si>
  <si>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</si>
  <si>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</si>
  <si>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</si>
  <si>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</si>
  <si>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</si>
  <si>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</si>
  <si>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</si>
  <si>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</si>
  <si>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</si>
  <si>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</si>
  <si>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</si>
  <si>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</si>
  <si>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</si>
  <si>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</si>
  <si>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</si>
  <si>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</si>
  <si>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</si>
  <si>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</si>
  <si>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</si>
  <si>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</si>
  <si>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</si>
  <si>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</si>
  <si>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</si>
  <si>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</si>
  <si>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</si>
  <si>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</si>
  <si>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</si>
  <si>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</si>
  <si>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</si>
  <si>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</si>
  <si>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</si>
  <si>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</si>
  <si>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</si>
  <si>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</si>
  <si>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</si>
  <si>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</si>
  <si>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</si>
  <si>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</si>
  <si>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</si>
  <si>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</si>
  <si>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</si>
  <si>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</si>
  <si>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</si>
  <si>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</si>
  <si>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</si>
  <si>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</si>
  <si>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</si>
  <si>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</si>
  <si>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</si>
  <si>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</si>
  <si>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</si>
  <si>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</si>
  <si>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</si>
  <si>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</si>
  <si>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</si>
  <si>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</si>
  <si>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</si>
  <si>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</si>
  <si>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</si>
  <si>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</si>
  <si>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</si>
  <si>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</si>
  <si>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</si>
  <si>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</si>
  <si>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</si>
  <si>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</si>
  <si>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</si>
  <si>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</si>
  <si>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</si>
  <si>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</si>
  <si>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</si>
  <si>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</si>
  <si>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</si>
  <si>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</si>
  <si>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</si>
  <si>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</si>
  <si>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</si>
  <si>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</si>
  <si>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</si>
  <si>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</si>
  <si>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</si>
  <si>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</si>
  <si>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</si>
  <si>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</si>
  <si>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</si>
  <si>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</si>
  <si>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</si>
  <si>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</si>
  <si>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</si>
  <si>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</si>
  <si>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</si>
  <si>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</si>
  <si>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</si>
  <si>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</si>
  <si>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</si>
  <si>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</si>
  <si>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</si>
  <si>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</si>
  <si>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</si>
  <si>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</si>
  <si>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</si>
  <si>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</si>
  <si>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</si>
  <si>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</si>
  <si>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</si>
  <si>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</si>
  <si>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</si>
  <si>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</si>
  <si>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</si>
  <si>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</si>
  <si>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</si>
  <si>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</si>
  <si>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</si>
  <si>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</si>
  <si>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</si>
  <si>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</si>
  <si>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</si>
  <si>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</si>
  <si>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</si>
  <si>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</si>
  <si>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</si>
  <si>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</si>
  <si>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</si>
  <si>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</si>
  <si>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</si>
  <si>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</si>
  <si>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</si>
  <si>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</si>
  <si>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</si>
  <si>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</si>
  <si>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</si>
  <si>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</si>
  <si>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</si>
  <si>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</si>
  <si>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</si>
  <si>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</si>
  <si>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</si>
  <si>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</si>
  <si>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</si>
  <si>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</si>
  <si>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</si>
  <si>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</si>
  <si>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</si>
  <si>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</si>
  <si>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</si>
  <si>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</si>
  <si>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</si>
  <si>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</si>
  <si>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</si>
  <si>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</si>
  <si>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</si>
  <si>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</si>
  <si>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</si>
  <si>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</si>
  <si>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</si>
  <si>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</si>
  <si>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</si>
  <si>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</si>
  <si>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</si>
  <si>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</si>
  <si>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</si>
  <si>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</si>
  <si>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</si>
  <si>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</si>
  <si>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</si>
  <si>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</si>
  <si>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</si>
  <si>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</si>
  <si>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</si>
  <si>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</si>
  <si>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</si>
  <si>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</si>
  <si>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</si>
  <si>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</si>
  <si>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</si>
  <si>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</si>
  <si>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</si>
  <si>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</si>
  <si>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</si>
  <si>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</si>
  <si>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</si>
  <si>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</si>
  <si>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</si>
  <si>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</si>
  <si>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</si>
  <si>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</si>
  <si>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</si>
  <si>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</si>
  <si>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</si>
  <si>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</si>
  <si>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</si>
  <si>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</si>
  <si>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</si>
  <si>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</si>
  <si>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</si>
  <si>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</si>
  <si>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</si>
  <si>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</si>
  <si>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</si>
  <si>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</si>
  <si>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</si>
  <si>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</si>
  <si>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</si>
  <si>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</si>
  <si>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</si>
  <si>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</si>
  <si>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</si>
  <si>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</si>
  <si>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</si>
  <si>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</si>
  <si>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</si>
  <si>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</si>
  <si>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</si>
  <si>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</si>
  <si>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</si>
  <si>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</si>
  <si>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</si>
  <si>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</si>
  <si>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</si>
  <si>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</si>
  <si>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</si>
  <si>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</si>
  <si>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</si>
  <si>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</si>
  <si>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</si>
  <si>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</si>
  <si>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</si>
  <si>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</si>
  <si>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</si>
  <si>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</si>
  <si>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</si>
  <si>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</si>
  <si>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</si>
  <si>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</si>
  <si>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</si>
  <si>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</si>
  <si>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</si>
  <si>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</si>
  <si>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</si>
  <si>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</si>
  <si>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</si>
  <si>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</si>
  <si>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</si>
  <si>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</si>
  <si>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</si>
  <si>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</si>
  <si>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</si>
  <si>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</si>
  <si>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</si>
  <si>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</si>
  <si>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</si>
  <si>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</si>
  <si>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</si>
  <si>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</si>
  <si>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</si>
  <si>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</si>
  <si>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</si>
  <si>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</si>
  <si>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</si>
  <si>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</si>
  <si>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</si>
  <si>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</si>
  <si>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</si>
  <si>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</si>
  <si>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</si>
  <si>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</si>
  <si>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</si>
  <si>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</si>
  <si>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</si>
  <si>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</si>
  <si>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</si>
  <si>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</si>
  <si>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</si>
  <si>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</si>
  <si>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</si>
  <si>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</si>
  <si>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</si>
  <si>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</si>
  <si>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</si>
  <si>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</si>
  <si>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</si>
  <si>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</si>
  <si>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</si>
  <si>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</si>
  <si>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</si>
  <si>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</si>
  <si>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</si>
  <si>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</si>
  <si>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</si>
  <si>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</si>
  <si>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</si>
  <si>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</si>
  <si>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</si>
  <si>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</si>
  <si>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</si>
  <si>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</si>
  <si>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</si>
  <si>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</si>
  <si>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</si>
  <si>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</si>
  <si>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</si>
  <si>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</si>
  <si>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</si>
  <si>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</si>
  <si>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</si>
  <si>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</si>
  <si>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</si>
  <si>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</si>
  <si>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</si>
  <si>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</si>
  <si>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</si>
  <si>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</si>
  <si>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</si>
  <si>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</si>
  <si>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</si>
  <si>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</si>
  <si>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</si>
  <si>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</si>
  <si>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</si>
  <si>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</si>
  <si>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</si>
  <si>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</si>
  <si>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</si>
  <si>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</si>
  <si>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</si>
  <si>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</si>
  <si>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</si>
  <si>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</si>
  <si>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</si>
  <si>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</si>
  <si>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</si>
  <si>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</si>
  <si>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</si>
  <si>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</si>
  <si>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</si>
  <si>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</si>
  <si>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</si>
  <si>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</si>
  <si>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</si>
  <si>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</si>
  <si>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</si>
  <si>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</si>
  <si>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</si>
  <si>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</si>
  <si>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</si>
  <si>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</si>
  <si>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</si>
  <si>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</si>
  <si>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</si>
  <si>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</si>
  <si>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</si>
  <si>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</si>
  <si>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</si>
  <si>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</si>
  <si>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</si>
  <si>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</si>
  <si>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</si>
  <si>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</si>
  <si>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</si>
  <si>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</si>
  <si>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</si>
  <si>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</si>
  <si>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</si>
  <si>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</si>
  <si>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</si>
  <si>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</si>
  <si>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</si>
  <si>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</si>
  <si>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</si>
  <si>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</si>
  <si>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</si>
  <si>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</si>
  <si>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</si>
  <si>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</si>
  <si>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</si>
  <si>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</si>
  <si>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</si>
  <si>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</si>
  <si>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</si>
  <si>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</si>
  <si>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</si>
  <si>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</si>
  <si>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</si>
  <si>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</si>
  <si>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</si>
  <si>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</si>
  <si>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</si>
  <si>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</si>
  <si>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</si>
  <si>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</si>
  <si>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</si>
  <si>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</si>
  <si>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</si>
  <si>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</si>
  <si>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</si>
  <si>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</si>
  <si>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</si>
  <si>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</si>
  <si>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</si>
  <si>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</si>
  <si>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</si>
  <si>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</si>
  <si>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</si>
  <si>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</si>
  <si>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</si>
  <si>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</si>
  <si>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</si>
  <si>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</si>
  <si>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</si>
  <si>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</si>
  <si>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</si>
  <si>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</si>
  <si>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</si>
  <si>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</si>
  <si>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</si>
  <si>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</si>
  <si>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</si>
  <si>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</si>
  <si>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</si>
  <si>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</si>
  <si>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</si>
  <si>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</si>
  <si>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</si>
  <si>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</si>
  <si>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</si>
  <si>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</si>
  <si>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</si>
  <si>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</si>
  <si>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</si>
  <si>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</si>
  <si>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</si>
  <si>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</si>
  <si>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</si>
  <si>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</si>
  <si>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</si>
  <si>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</si>
  <si>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</si>
  <si>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</si>
  <si>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</si>
  <si>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</si>
  <si>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</si>
  <si>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</si>
  <si>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</si>
  <si>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</si>
  <si>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</si>
  <si>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</si>
  <si>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</si>
  <si>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</si>
  <si>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</si>
  <si>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</si>
  <si>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</si>
  <si>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</si>
  <si>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</si>
  <si>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</si>
  <si>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</si>
  <si>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</si>
  <si>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</si>
  <si>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</si>
  <si>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</si>
  <si>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</si>
  <si>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</si>
  <si>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</si>
  <si>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</si>
  <si>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</si>
  <si>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</si>
  <si>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</si>
  <si>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</si>
  <si>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</si>
  <si>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</si>
  <si>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</si>
  <si>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</si>
  <si>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</si>
  <si>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</si>
  <si>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</si>
  <si>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</si>
  <si>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</si>
  <si>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</si>
  <si>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</si>
  <si>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</si>
  <si>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</si>
  <si>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</si>
  <si>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</si>
  <si>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</si>
  <si>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</si>
  <si>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</si>
  <si>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</si>
  <si>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</si>
  <si>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</si>
  <si>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</si>
  <si>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</si>
  <si>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</si>
  <si>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</si>
  <si>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</si>
  <si>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</si>
  <si>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</si>
  <si>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</si>
  <si>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</si>
  <si>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</si>
  <si>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</si>
  <si>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</si>
  <si>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</si>
  <si>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</si>
  <si>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</si>
  <si>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</si>
  <si>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</si>
  <si>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</si>
  <si>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</si>
  <si>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</si>
  <si>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</si>
  <si>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</si>
  <si>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</si>
  <si>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</si>
  <si>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</si>
  <si>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</si>
  <si>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</si>
  <si>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</si>
  <si>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</si>
  <si>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</si>
  <si>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</si>
  <si>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</si>
  <si>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</si>
  <si>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</si>
  <si>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</si>
  <si>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</si>
  <si>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</si>
  <si>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</si>
  <si>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</si>
  <si>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</si>
  <si>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</si>
  <si>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</si>
  <si>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</si>
  <si>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</si>
  <si>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</si>
  <si>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</si>
  <si>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</si>
  <si>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</si>
  <si>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</si>
  <si>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</si>
  <si>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</si>
  <si>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</si>
  <si>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</si>
  <si>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</si>
  <si>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</si>
  <si>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</si>
  <si>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</si>
  <si>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</si>
  <si>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</si>
  <si>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</si>
  <si>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</si>
  <si>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</si>
  <si>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</si>
  <si>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</si>
  <si>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</si>
  <si>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</si>
  <si>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</si>
  <si>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</si>
  <si>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</si>
  <si>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</si>
  <si>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</si>
  <si>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</si>
  <si>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</si>
  <si>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</si>
  <si>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</si>
  <si>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</si>
  <si>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</si>
  <si>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</si>
  <si>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</si>
  <si>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</si>
  <si>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</si>
  <si>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</si>
  <si>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</si>
  <si>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</si>
  <si>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</si>
  <si>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</si>
  <si>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</si>
  <si>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</si>
  <si>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</si>
  <si>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</si>
  <si>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</si>
  <si>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</si>
  <si>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</si>
  <si>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</si>
  <si>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</si>
  <si>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</si>
  <si>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</si>
  <si>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</si>
  <si>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</si>
  <si>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</si>
  <si>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</si>
  <si>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</si>
  <si>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</si>
  <si>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</si>
  <si>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</si>
  <si>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</si>
  <si>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</si>
  <si>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</si>
  <si>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</si>
  <si>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</si>
  <si>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</si>
  <si>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</si>
  <si>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</si>
  <si>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</si>
  <si>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</si>
  <si>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</si>
  <si>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</si>
  <si>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</si>
  <si>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</si>
  <si>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</si>
  <si>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</si>
  <si>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</si>
  <si>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</si>
  <si>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</si>
  <si>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</si>
  <si>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</si>
  <si>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</si>
  <si>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</si>
  <si>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</si>
  <si>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</si>
  <si>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</si>
  <si>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</si>
  <si>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</si>
  <si>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</si>
  <si>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</si>
  <si>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</si>
  <si>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</si>
  <si>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</si>
  <si>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</si>
  <si>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</si>
  <si>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</si>
  <si>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</si>
  <si>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</si>
  <si>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</si>
  <si>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</si>
  <si>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</si>
  <si>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</si>
  <si>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</si>
  <si>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</si>
  <si>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</si>
  <si>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</si>
  <si>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</si>
  <si>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</si>
  <si>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</si>
  <si>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</si>
  <si>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</si>
  <si>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</si>
  <si>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</si>
  <si>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</si>
  <si>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</si>
  <si>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</si>
  <si>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</si>
  <si>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</si>
  <si>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</si>
  <si>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</si>
  <si>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</si>
  <si>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</si>
  <si>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</si>
  <si>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</si>
  <si>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</si>
  <si>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</si>
  <si>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</si>
  <si>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</si>
  <si>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</si>
  <si>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</si>
  <si>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</si>
  <si>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</si>
  <si>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</si>
  <si>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</si>
  <si>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</si>
  <si>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</si>
  <si>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</si>
  <si>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</si>
  <si>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</si>
  <si>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</si>
  <si>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</si>
  <si>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</si>
  <si>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</si>
  <si>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</si>
  <si>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</si>
  <si>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</si>
  <si>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</si>
  <si>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</si>
  <si>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</si>
  <si>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</si>
  <si>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</si>
  <si>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</si>
  <si>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</si>
  <si>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</si>
  <si>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</si>
  <si>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</si>
  <si>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</si>
  <si>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</si>
  <si>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</si>
  <si>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</si>
  <si>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</si>
  <si>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</si>
  <si>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</si>
  <si>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</si>
  <si>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</si>
  <si>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</si>
  <si>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</si>
  <si>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</si>
  <si>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</si>
  <si>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</si>
  <si>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</si>
  <si>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</si>
  <si>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</si>
  <si>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</si>
  <si>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</si>
  <si>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</si>
  <si>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</si>
  <si>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</si>
  <si>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</si>
  <si>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</si>
  <si>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</si>
  <si>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</si>
  <si>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</si>
  <si>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</si>
  <si>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</si>
  <si>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</si>
  <si>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</si>
  <si>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</si>
  <si>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</si>
  <si>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</si>
  <si>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</si>
  <si>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</si>
  <si>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</si>
  <si>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</si>
  <si>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</si>
  <si>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</si>
  <si>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</si>
  <si>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</si>
  <si>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</si>
  <si>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</si>
  <si>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</si>
  <si>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</si>
  <si>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</si>
  <si>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</si>
  <si>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</si>
  <si>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</si>
  <si>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</si>
  <si>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</si>
  <si>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</si>
  <si>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</si>
  <si>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</si>
  <si>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</si>
  <si>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</si>
  <si>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</si>
  <si>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</si>
  <si>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</si>
  <si>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</si>
  <si>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</si>
  <si>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</si>
  <si>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</si>
  <si>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</si>
  <si>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</si>
  <si>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</si>
  <si>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</si>
  <si>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</si>
  <si>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</si>
  <si>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</si>
  <si>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</si>
  <si>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</si>
  <si>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</si>
  <si>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</si>
  <si>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</si>
  <si>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</si>
  <si>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</si>
  <si>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</si>
  <si>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</si>
  <si>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</si>
  <si>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</si>
  <si>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</si>
  <si>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</si>
  <si>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</si>
  <si>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</si>
  <si>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</si>
  <si>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</si>
  <si>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</si>
  <si>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</si>
  <si>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</si>
  <si>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</si>
  <si>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</si>
  <si>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</si>
  <si>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</si>
  <si>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</si>
  <si>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</si>
  <si>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</si>
  <si>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</si>
  <si>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</si>
  <si>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</si>
  <si>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</si>
  <si>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</si>
  <si>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</si>
  <si>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</si>
  <si>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</si>
  <si>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</si>
  <si>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</si>
  <si>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</si>
  <si>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</si>
  <si>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</si>
  <si>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</si>
  <si>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</si>
  <si>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</si>
  <si>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</si>
  <si>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</si>
  <si>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</si>
  <si>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</si>
  <si>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</si>
  <si>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</si>
  <si>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</si>
  <si>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</si>
  <si>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</si>
  <si>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</si>
  <si>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</si>
  <si>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</si>
  <si>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</si>
  <si>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</si>
  <si>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</si>
  <si>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</si>
  <si>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</si>
  <si>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</si>
  <si>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</si>
  <si>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</si>
  <si>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</si>
  <si>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</si>
  <si>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</si>
  <si>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</si>
  <si>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</si>
  <si>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</si>
  <si>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</si>
  <si>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</si>
  <si>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</si>
  <si>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</si>
  <si>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</si>
  <si>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</si>
  <si>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</si>
  <si>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</si>
  <si>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</si>
  <si>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</si>
  <si>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</si>
  <si>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</si>
  <si>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</si>
  <si>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</si>
  <si>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</si>
  <si>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</si>
  <si>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</si>
  <si>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</si>
  <si>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</si>
  <si>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</si>
  <si>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</si>
  <si>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</si>
  <si>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</si>
  <si>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</si>
  <si>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</si>
  <si>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</si>
  <si>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</si>
  <si>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</si>
  <si>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</si>
  <si>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</si>
  <si>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</si>
  <si>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</si>
  <si>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</si>
  <si>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</si>
  <si>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</si>
  <si>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</si>
  <si>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</si>
  <si>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</si>
  <si>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</si>
  <si>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</si>
  <si>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</si>
  <si>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</si>
  <si>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</si>
  <si>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</si>
  <si>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</si>
  <si>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</si>
  <si>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</si>
  <si>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</si>
  <si>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</si>
  <si>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</si>
  <si>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</si>
  <si>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</si>
  <si>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</si>
  <si>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</si>
  <si>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</si>
  <si>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</si>
  <si>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</si>
  <si>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</si>
  <si>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</si>
  <si>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</si>
  <si>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</si>
  <si>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</si>
  <si>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</si>
  <si>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</si>
  <si>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</si>
  <si>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</si>
  <si>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</si>
  <si>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</si>
  <si>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</si>
  <si>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</si>
  <si>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</si>
  <si>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</si>
  <si>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</si>
  <si>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</si>
  <si>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</si>
  <si>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</si>
  <si>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</si>
  <si>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</si>
  <si>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</si>
  <si>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</si>
  <si>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</si>
  <si>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</si>
  <si>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</si>
  <si>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</si>
  <si>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</si>
  <si>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</si>
  <si>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</si>
  <si>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</si>
  <si>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</si>
  <si>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</si>
  <si>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</si>
  <si>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</si>
  <si>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</si>
  <si>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</si>
  <si>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</si>
  <si>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</si>
  <si>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</si>
  <si>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</si>
  <si>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</si>
  <si>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</si>
  <si>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</si>
  <si>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</si>
  <si>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</si>
  <si>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</si>
  <si>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</si>
  <si>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</si>
  <si>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</si>
  <si>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</si>
  <si>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</si>
  <si>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</si>
  <si>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</si>
  <si>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</si>
  <si>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</si>
  <si>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</si>
  <si>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</si>
  <si>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</si>
  <si>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</si>
  <si>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</si>
  <si>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</si>
  <si>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</si>
  <si>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</si>
  <si>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</si>
  <si>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</si>
  <si>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</si>
  <si>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</si>
  <si>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</si>
  <si>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</si>
  <si>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</si>
  <si>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</si>
  <si>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</si>
  <si>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</si>
  <si>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</si>
  <si>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</si>
  <si>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</si>
  <si>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</si>
  <si>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</si>
  <si>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</si>
  <si>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</si>
  <si>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</si>
  <si>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</si>
  <si>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</si>
  <si>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</si>
  <si>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</si>
  <si>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</si>
  <si>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</si>
  <si>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</si>
  <si>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</si>
  <si>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</si>
  <si>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</si>
  <si>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</si>
  <si>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</si>
  <si>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</si>
  <si>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</si>
  <si>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</si>
  <si>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</si>
  <si>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</si>
  <si>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</si>
  <si>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</si>
  <si>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</si>
  <si>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</si>
  <si>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</si>
  <si>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</si>
  <si>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</si>
  <si>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</si>
  <si>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</si>
  <si>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</si>
  <si>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</si>
  <si>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</si>
  <si>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</si>
  <si>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</si>
  <si>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</si>
  <si>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</si>
  <si>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</si>
  <si>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</si>
  <si>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</si>
  <si>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</si>
  <si>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</si>
  <si>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</si>
  <si>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</si>
  <si>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</si>
  <si>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</si>
  <si>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</si>
  <si>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</si>
  <si>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</si>
  <si>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</si>
  <si>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</si>
  <si>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</si>
  <si>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</si>
  <si>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</si>
  <si>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</si>
  <si>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</si>
  <si>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</si>
  <si>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</si>
  <si>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</si>
  <si>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</si>
  <si>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</si>
  <si>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</si>
  <si>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</si>
  <si>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</si>
  <si>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</si>
  <si>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</si>
  <si>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</si>
  <si>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</si>
  <si>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</si>
  <si>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</si>
  <si>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</si>
  <si>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</si>
  <si>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</si>
  <si>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</si>
  <si>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</si>
  <si>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</si>
  <si>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</si>
  <si>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</si>
  <si>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</si>
  <si>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</si>
  <si>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</si>
  <si>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</si>
  <si>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</si>
  <si>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</si>
  <si>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</si>
  <si>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</si>
  <si>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</si>
  <si>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</si>
  <si>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</si>
  <si>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</si>
  <si>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</si>
  <si>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</si>
  <si>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</si>
  <si>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</si>
  <si>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</si>
  <si>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</si>
  <si>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</si>
  <si>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</si>
  <si>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</si>
  <si>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</si>
  <si>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</si>
  <si>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</si>
  <si>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</si>
  <si>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</si>
  <si>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</si>
  <si>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</si>
  <si>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</si>
  <si>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</si>
  <si>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</si>
  <si>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</si>
  <si>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</si>
  <si>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</si>
  <si>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</si>
  <si>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</si>
  <si>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</si>
  <si>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</si>
  <si>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</si>
  <si>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</si>
  <si>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</si>
  <si>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</si>
  <si>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</si>
  <si>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</si>
  <si>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</si>
  <si>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</si>
  <si>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</si>
  <si>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</si>
  <si>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</si>
  <si>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</si>
  <si>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</si>
  <si>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</si>
  <si>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</si>
  <si>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</si>
  <si>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</si>
  <si>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</si>
  <si>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</si>
  <si>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</si>
  <si>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</si>
  <si>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</si>
  <si>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</si>
  <si>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</si>
  <si>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</si>
  <si>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</si>
  <si>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</si>
  <si>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</si>
  <si>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</si>
  <si>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</si>
  <si>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</si>
  <si>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</si>
  <si>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</si>
  <si>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</si>
  <si>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</si>
  <si>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</si>
  <si>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</si>
  <si>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</si>
  <si>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</si>
  <si>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</si>
  <si>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</si>
  <si>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</si>
  <si>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</si>
  <si>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</si>
  <si>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</si>
  <si>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</si>
  <si>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</si>
  <si>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</si>
  <si>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</si>
  <si>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</si>
  <si>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</si>
  <si>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</si>
  <si>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</si>
  <si>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</si>
  <si>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</si>
  <si>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</si>
  <si>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</si>
  <si>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</si>
  <si>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</si>
  <si>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</si>
  <si>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</si>
  <si>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</si>
  <si>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</si>
  <si>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</si>
  <si>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</si>
  <si>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</si>
  <si>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</si>
  <si>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</si>
  <si>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</si>
  <si>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</si>
  <si>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</si>
  <si>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</si>
  <si>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</si>
  <si>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</si>
  <si>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</si>
  <si>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</si>
  <si>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</si>
  <si>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</si>
  <si>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</si>
  <si>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</si>
  <si>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</si>
  <si>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</si>
  <si>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</si>
  <si>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</si>
  <si>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</si>
  <si>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</si>
  <si>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</si>
  <si>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</si>
  <si>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</si>
  <si>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</si>
  <si>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</si>
  <si>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</si>
  <si>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</si>
  <si>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</si>
  <si>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</si>
  <si>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</si>
  <si>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</si>
  <si>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</si>
  <si>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</si>
  <si>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</si>
  <si>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</si>
  <si>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</si>
  <si>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</si>
  <si>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</si>
  <si>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</si>
  <si>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</si>
  <si>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</si>
  <si>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</si>
  <si>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</si>
  <si>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</si>
  <si>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</si>
  <si>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</si>
  <si>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</si>
  <si>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</si>
  <si>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</si>
  <si>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</si>
  <si>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</si>
  <si>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</si>
  <si>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</si>
  <si>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</si>
  <si>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</si>
  <si>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</si>
  <si>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</si>
  <si>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</si>
  <si>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</si>
  <si>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</si>
  <si>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</si>
  <si>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</si>
  <si>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</si>
  <si>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</si>
  <si>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</si>
  <si>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</si>
  <si>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</si>
  <si>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</si>
  <si>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</si>
  <si>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</si>
  <si>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</si>
  <si>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</si>
  <si>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</si>
  <si>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</si>
  <si>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</si>
  <si>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</si>
  <si>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</si>
  <si>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</si>
  <si>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</si>
  <si>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</si>
  <si>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</si>
  <si>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</si>
  <si>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</si>
  <si>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</si>
  <si>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</si>
  <si>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</si>
  <si>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</si>
  <si>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</si>
  <si>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</si>
  <si>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</si>
  <si>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</si>
  <si>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</si>
  <si>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</si>
  <si>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</si>
  <si>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</si>
  <si>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</si>
  <si>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</si>
  <si>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</si>
  <si>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</si>
  <si>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</si>
  <si>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</si>
  <si>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</si>
  <si>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</si>
  <si>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</si>
  <si>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</si>
  <si>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</si>
  <si>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</si>
  <si>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</si>
  <si>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</si>
  <si>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</si>
  <si>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</si>
  <si>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</si>
  <si>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</si>
  <si>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</si>
  <si>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</si>
  <si>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</si>
  <si>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</si>
  <si>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</si>
  <si>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</si>
  <si>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</si>
  <si>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</si>
  <si>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</si>
  <si>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</si>
  <si>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</si>
  <si>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</si>
  <si>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</si>
  <si>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</si>
  <si>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</si>
  <si>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</si>
  <si>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</si>
  <si>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</si>
  <si>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</si>
  <si>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</si>
  <si>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</si>
  <si>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</si>
  <si>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</si>
  <si>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</si>
  <si>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</si>
  <si>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</si>
  <si>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</si>
  <si>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</si>
  <si>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</si>
  <si>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</si>
  <si>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</si>
  <si>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</si>
  <si>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</si>
  <si>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</si>
  <si>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</si>
  <si>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</si>
  <si>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</si>
  <si>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</si>
  <si>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</si>
  <si>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</si>
  <si>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</si>
  <si>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</si>
  <si>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</si>
  <si>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</si>
  <si>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</si>
  <si>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</si>
  <si>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</si>
  <si>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</si>
  <si>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</si>
  <si>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</si>
  <si>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</si>
  <si>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</si>
  <si>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</si>
  <si>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</si>
  <si>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</si>
  <si>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</si>
  <si>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</si>
  <si>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</si>
  <si>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</si>
  <si>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</si>
  <si>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</si>
  <si>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</si>
  <si>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</si>
  <si>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</si>
  <si>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</si>
  <si>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</si>
  <si>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</si>
  <si>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</si>
  <si>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</si>
  <si>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</si>
  <si>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</si>
  <si>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</si>
  <si>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</si>
  <si>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</si>
  <si>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</si>
  <si>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</si>
  <si>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</si>
  <si>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</si>
  <si>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</si>
  <si>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</si>
  <si>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</si>
  <si>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</si>
  <si>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</si>
  <si>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</si>
  <si>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</si>
  <si>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</si>
  <si>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</si>
  <si>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</si>
  <si>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</si>
  <si>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</si>
  <si>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</si>
  <si>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</si>
  <si>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</si>
  <si>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</si>
  <si>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</si>
  <si>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</si>
  <si>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</si>
  <si>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</si>
  <si>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</si>
  <si>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</si>
  <si>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</si>
  <si>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</si>
  <si>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</si>
  <si>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</si>
  <si>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</si>
  <si>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</si>
  <si>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</si>
  <si>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</si>
  <si>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</si>
  <si>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</si>
  <si>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</si>
  <si>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</si>
  <si>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</si>
  <si>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</si>
  <si>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</si>
  <si>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</si>
  <si>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</si>
  <si>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</si>
  <si>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</si>
  <si>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</si>
  <si>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</si>
  <si>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</si>
  <si>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</si>
  <si>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</si>
  <si>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</si>
  <si>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</si>
  <si>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</si>
  <si>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</si>
  <si>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</si>
  <si>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</si>
  <si>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</si>
  <si>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</si>
  <si>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</si>
  <si>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</si>
  <si>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</si>
  <si>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</si>
  <si>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</si>
  <si>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</si>
  <si>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</si>
  <si>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</si>
  <si>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</si>
  <si>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</si>
  <si>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</si>
  <si>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</si>
  <si>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</si>
  <si>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</si>
  <si>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</si>
  <si>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</si>
  <si>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</si>
  <si>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</si>
  <si>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</si>
  <si>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</si>
  <si>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</si>
  <si>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</si>
  <si>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</si>
  <si>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</si>
  <si>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</si>
  <si>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</si>
  <si>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</si>
  <si>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</si>
  <si>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</si>
  <si>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</si>
  <si>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</si>
  <si>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</si>
  <si>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</si>
  <si>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</si>
  <si>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</si>
  <si>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</si>
  <si>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</si>
  <si>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</si>
  <si>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</si>
  <si>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</si>
  <si>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</si>
  <si>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</si>
  <si>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</si>
  <si>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</si>
  <si>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</si>
  <si>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</si>
  <si>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</si>
  <si>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</si>
  <si>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</si>
  <si>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</si>
  <si>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</si>
  <si>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</si>
  <si>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</si>
  <si>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</si>
  <si>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</si>
  <si>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</si>
  <si>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</si>
  <si>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</si>
  <si>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</si>
  <si>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</si>
  <si>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</si>
  <si>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</si>
  <si>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</si>
  <si>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</si>
  <si>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</si>
  <si>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</si>
  <si>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</si>
  <si>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</si>
  <si>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</si>
  <si>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</si>
  <si>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</si>
  <si>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</si>
  <si>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</si>
  <si>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</si>
  <si>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</si>
  <si>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</si>
  <si>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</si>
  <si>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</si>
  <si>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</si>
  <si>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</si>
  <si>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</si>
  <si>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</si>
  <si>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</si>
  <si>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</si>
  <si>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</si>
  <si>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</si>
  <si>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</si>
  <si>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</si>
  <si>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</si>
  <si>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</si>
  <si>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</si>
  <si>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</si>
  <si>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</si>
  <si>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</si>
  <si>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</si>
  <si>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</si>
  <si>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</si>
  <si>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</si>
  <si>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</si>
  <si>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</si>
  <si>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</si>
  <si>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</si>
  <si>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</si>
  <si>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</si>
  <si>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</si>
  <si>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</si>
  <si>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</si>
  <si>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</si>
  <si>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</si>
  <si>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</si>
  <si>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</si>
  <si>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</si>
  <si>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</si>
  <si>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</si>
  <si>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</si>
  <si>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</si>
  <si>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</si>
  <si>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</si>
  <si>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</si>
  <si>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</si>
  <si>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</si>
  <si>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</si>
  <si>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</si>
  <si>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</si>
  <si>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</si>
  <si>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</si>
  <si>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</si>
  <si>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</si>
  <si>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</si>
  <si>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</si>
  <si>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</si>
  <si>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</si>
  <si>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</si>
  <si>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</si>
  <si>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</si>
  <si>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</si>
  <si>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</si>
  <si>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</si>
  <si>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</si>
  <si>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</si>
  <si>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</si>
  <si>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</si>
  <si>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</si>
  <si>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</si>
  <si>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</si>
  <si>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</si>
  <si>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</si>
  <si>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</si>
  <si>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</si>
  <si>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</si>
  <si>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</si>
  <si>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</si>
  <si>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</si>
  <si>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</si>
  <si>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</si>
  <si>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</si>
  <si>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</si>
  <si>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</si>
  <si>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</si>
  <si>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</si>
  <si>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</si>
  <si>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</si>
  <si>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</si>
  <si>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</si>
  <si>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</si>
  <si>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</si>
  <si>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</si>
  <si>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</si>
  <si>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</si>
  <si>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</si>
  <si>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</si>
  <si>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</si>
  <si>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</si>
  <si>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</si>
  <si>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</si>
  <si>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</si>
  <si>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</si>
  <si>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</si>
  <si>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</si>
  <si>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</si>
  <si>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</si>
  <si>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</si>
  <si>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</si>
  <si>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</si>
  <si>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</si>
  <si>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</si>
  <si>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</si>
  <si>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</si>
  <si>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</si>
  <si>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</si>
  <si>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</si>
  <si>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</si>
  <si>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</si>
  <si>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</si>
  <si>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</si>
  <si>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</si>
  <si>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</si>
  <si>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</si>
  <si>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</si>
  <si>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</si>
  <si>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</si>
  <si>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</si>
  <si>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</si>
  <si>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</si>
  <si>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</si>
  <si>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</si>
  <si>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</si>
  <si>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</si>
  <si>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</si>
  <si>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</si>
  <si>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</si>
  <si>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</si>
  <si>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</si>
  <si>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</si>
  <si>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</si>
  <si>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</si>
  <si>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</si>
  <si>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</si>
  <si>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</si>
  <si>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</si>
  <si>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</si>
  <si>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</si>
  <si>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</si>
  <si>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</si>
  <si>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</si>
  <si>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</si>
  <si>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</si>
  <si>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</si>
  <si>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</si>
  <si>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</si>
  <si>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</si>
  <si>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</si>
  <si>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</si>
  <si>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</si>
  <si>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</si>
  <si>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</si>
  <si>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</si>
  <si>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</si>
  <si>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</si>
  <si>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</si>
  <si>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</si>
  <si>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</si>
  <si>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</si>
  <si>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</si>
  <si>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</si>
  <si>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</si>
  <si>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</si>
  <si>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</si>
  <si>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</si>
  <si>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</si>
  <si>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</si>
  <si>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</si>
  <si>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</si>
  <si>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</si>
  <si>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</si>
  <si>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</si>
  <si>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</si>
  <si>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</si>
  <si>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</si>
  <si>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</si>
  <si>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</si>
  <si>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</si>
  <si>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</si>
  <si>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</si>
  <si>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</si>
  <si>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</si>
  <si>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</si>
  <si>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</si>
  <si>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</si>
  <si>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</si>
  <si>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</si>
  <si>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</si>
  <si>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</si>
  <si>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</si>
  <si>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</si>
  <si>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</si>
  <si>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</si>
  <si>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</si>
  <si>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</si>
  <si>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</si>
  <si>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</si>
  <si>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</si>
  <si>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</si>
  <si>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</si>
  <si>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</si>
  <si>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</si>
  <si>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</si>
  <si>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</si>
  <si>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</si>
  <si>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</si>
  <si>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</si>
  <si>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</si>
  <si>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</si>
  <si>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</si>
  <si>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</si>
  <si>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</si>
  <si>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</si>
  <si>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</si>
  <si>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</si>
  <si>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</si>
  <si>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</si>
  <si>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</si>
  <si>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</si>
  <si>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</si>
  <si>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</si>
  <si>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</si>
  <si>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</si>
  <si>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</si>
  <si>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</si>
  <si>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</si>
  <si>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</si>
  <si>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</si>
  <si>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</si>
  <si>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</si>
  <si>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</si>
  <si>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</si>
  <si>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</si>
  <si>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</si>
  <si>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</si>
  <si>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</si>
  <si>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</si>
  <si>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</si>
  <si>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</si>
  <si>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</si>
  <si>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</si>
  <si>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</si>
  <si>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</si>
  <si>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</si>
  <si>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</si>
  <si>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</si>
  <si>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</si>
  <si>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</si>
  <si>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</si>
  <si>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</si>
  <si>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</si>
  <si>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</si>
  <si>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</si>
  <si>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</si>
  <si>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</si>
  <si>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</si>
  <si>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</si>
  <si>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</si>
  <si>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</si>
  <si>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</si>
  <si>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</si>
  <si>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</si>
  <si>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</si>
  <si>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</si>
  <si>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</si>
  <si>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</si>
  <si>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</si>
  <si>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</si>
  <si>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</si>
  <si>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</si>
  <si>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</si>
  <si>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</si>
  <si>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</si>
  <si>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</si>
  <si>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</si>
  <si>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</si>
  <si>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</si>
  <si>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</si>
  <si>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</si>
  <si>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</si>
  <si>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</si>
  <si>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</si>
  <si>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</si>
  <si>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</si>
  <si>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</si>
  <si>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</si>
  <si>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</si>
  <si>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</si>
  <si>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</si>
  <si>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</si>
  <si>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</si>
  <si>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</si>
  <si>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</si>
  <si>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</si>
  <si>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</si>
  <si>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</si>
  <si>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</si>
  <si>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</si>
  <si>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</si>
  <si>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</si>
  <si>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</si>
  <si>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</si>
  <si>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</si>
  <si>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</si>
  <si>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</si>
  <si>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</si>
  <si>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</si>
  <si>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</si>
  <si>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</si>
  <si>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</si>
  <si>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</si>
  <si>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</si>
  <si>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</si>
  <si>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</si>
  <si>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</si>
  <si>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</si>
  <si>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</si>
  <si>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</si>
  <si>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</si>
  <si>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</si>
  <si>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</si>
  <si>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</si>
  <si>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</si>
  <si>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</si>
  <si>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</si>
  <si>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</si>
  <si>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</si>
  <si>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</si>
  <si>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</si>
  <si>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</si>
  <si>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</si>
  <si>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</si>
  <si>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</si>
  <si>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</si>
  <si>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</si>
  <si>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</si>
  <si>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</si>
  <si>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</si>
  <si>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</si>
  <si>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</si>
  <si>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</si>
  <si>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</si>
  <si>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</si>
  <si>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</si>
  <si>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</si>
  <si>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</si>
  <si>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</si>
  <si>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</si>
  <si>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</si>
  <si>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</si>
  <si>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</si>
  <si>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</si>
  <si>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</si>
  <si>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</si>
  <si>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</si>
  <si>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</si>
  <si>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</si>
  <si>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</si>
  <si>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</si>
  <si>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</si>
  <si>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</si>
  <si>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</si>
  <si>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</si>
  <si>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</si>
  <si>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</si>
  <si>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</si>
  <si>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</si>
  <si>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</si>
  <si>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</si>
  <si>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</si>
  <si>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</si>
  <si>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</si>
  <si>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</si>
  <si>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</si>
  <si>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</si>
  <si>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</si>
  <si>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</si>
  <si>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</si>
  <si>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</si>
  <si>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</si>
  <si>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</si>
  <si>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</si>
  <si>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</si>
  <si>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</si>
  <si>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</si>
  <si>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</si>
  <si>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</si>
  <si>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</si>
  <si>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</si>
  <si>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</si>
  <si>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</si>
  <si>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</si>
  <si>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</si>
  <si>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</si>
  <si>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</si>
  <si>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</si>
  <si>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</si>
  <si>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</si>
  <si>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</si>
  <si>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</si>
  <si>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</si>
  <si>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</si>
  <si>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</si>
  <si>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</si>
  <si>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</si>
  <si>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</si>
  <si>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</si>
  <si>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</si>
  <si>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</si>
  <si>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</si>
  <si>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</si>
  <si>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</si>
  <si>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</si>
  <si>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</si>
  <si>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</si>
  <si>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</si>
  <si>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</si>
  <si>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</si>
  <si>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</si>
  <si>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</si>
  <si>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</si>
  <si>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</si>
  <si>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</si>
  <si>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</si>
  <si>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</si>
  <si>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</si>
  <si>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</si>
  <si>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</si>
  <si>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</si>
  <si>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</si>
  <si>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</si>
  <si>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</si>
  <si>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</si>
  <si>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</si>
  <si>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</si>
  <si>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</si>
  <si>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</si>
  <si>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</si>
  <si>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</si>
  <si>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</si>
  <si>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</si>
  <si>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</si>
  <si>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</si>
  <si>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</si>
  <si>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</si>
  <si>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</si>
  <si>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</si>
  <si>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</si>
  <si>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</si>
  <si>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</si>
  <si>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</si>
  <si>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</si>
  <si>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</si>
  <si>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</si>
  <si>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</si>
  <si>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</si>
  <si>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</si>
  <si>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</si>
  <si>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</si>
  <si>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</si>
  <si>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</si>
  <si>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</si>
  <si>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</si>
  <si>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</si>
  <si>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</si>
  <si>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</si>
  <si>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</si>
  <si>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</si>
  <si>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</si>
  <si>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</si>
  <si>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</si>
  <si>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</si>
  <si>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</si>
  <si>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</si>
  <si>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</si>
  <si>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</si>
  <si>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</si>
  <si>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</si>
  <si>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</si>
  <si>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</si>
  <si>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</si>
  <si>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</si>
  <si>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</si>
  <si>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</si>
  <si>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</si>
  <si>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</si>
  <si>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</si>
  <si>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</si>
  <si>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</si>
  <si>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</si>
  <si>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</si>
  <si>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</si>
  <si>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</si>
  <si>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</si>
  <si>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</si>
  <si>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</si>
  <si>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</si>
  <si>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</si>
  <si>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</si>
  <si>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</si>
  <si>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</si>
  <si>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</si>
  <si>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</si>
  <si>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</si>
  <si>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</si>
  <si>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</si>
  <si>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</si>
  <si>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</si>
  <si>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</si>
  <si>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</si>
  <si>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</si>
  <si>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</si>
  <si>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</si>
  <si>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</si>
  <si>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</si>
  <si>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</si>
  <si>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</si>
  <si>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</si>
  <si>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</si>
  <si>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</si>
  <si>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</si>
  <si>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</si>
  <si>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</si>
  <si>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</si>
  <si>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</si>
  <si>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</si>
  <si>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</si>
  <si>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</si>
  <si>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</si>
  <si>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</si>
  <si>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</si>
  <si>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</si>
  <si>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</si>
  <si>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</si>
  <si>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</si>
  <si>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</si>
  <si>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</si>
  <si>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</si>
  <si>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</si>
  <si>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</si>
  <si>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</si>
  <si>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</si>
  <si>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</si>
  <si>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</si>
  <si>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</si>
  <si>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</si>
  <si>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</si>
  <si>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</si>
  <si>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</si>
  <si>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</si>
  <si>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</si>
  <si>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</si>
  <si>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</si>
  <si>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</si>
  <si>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</si>
  <si>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</si>
  <si>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</si>
  <si>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</si>
  <si>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</si>
  <si>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</si>
  <si>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</si>
  <si>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</si>
  <si>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</si>
  <si>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</si>
  <si>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</si>
  <si>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</si>
  <si>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</si>
  <si>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</si>
  <si>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</si>
  <si>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</si>
  <si>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</si>
  <si>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</si>
  <si>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</si>
  <si>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</si>
  <si>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</si>
  <si>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</si>
  <si>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</si>
  <si>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</si>
  <si>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</si>
  <si>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</si>
  <si>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</si>
  <si>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</si>
  <si>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</si>
  <si>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</si>
  <si>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</si>
  <si>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</si>
  <si>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</si>
  <si>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</si>
  <si>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</si>
  <si>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</si>
  <si>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</si>
  <si>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</si>
  <si>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</si>
  <si>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</si>
  <si>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</si>
  <si>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</si>
  <si>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</si>
  <si>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</si>
  <si>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</si>
  <si>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</si>
  <si>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</si>
  <si>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</si>
  <si>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</si>
  <si>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</si>
  <si>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</si>
  <si>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</si>
  <si>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</si>
  <si>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</si>
  <si>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</si>
  <si>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</si>
  <si>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</si>
  <si>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</si>
  <si>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</si>
  <si>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</si>
  <si>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</si>
  <si>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</si>
  <si>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</si>
  <si>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</si>
  <si>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</si>
  <si>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</si>
  <si>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</si>
  <si>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</si>
  <si>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</si>
  <si>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</si>
  <si>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</si>
  <si>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</si>
  <si>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</si>
  <si>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</si>
  <si>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</si>
  <si>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</si>
  <si>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</si>
  <si>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</si>
  <si>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</si>
  <si>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</si>
  <si>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</si>
  <si>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</si>
  <si>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</si>
  <si>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</si>
  <si>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</si>
  <si>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</si>
  <si>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</si>
  <si>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</si>
  <si>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</si>
  <si>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</si>
  <si>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</si>
  <si>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</si>
  <si>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</si>
  <si>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</si>
  <si>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</si>
  <si>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</si>
  <si>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</si>
  <si>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</si>
  <si>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</si>
  <si>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</si>
  <si>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</si>
  <si>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</si>
  <si>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</si>
  <si>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</si>
  <si>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</si>
  <si>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</si>
  <si>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</si>
  <si>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</si>
  <si>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</si>
  <si>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</si>
  <si>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</si>
  <si>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</si>
  <si>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</si>
  <si>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</si>
  <si>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</si>
  <si>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</si>
  <si>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</si>
  <si>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</si>
  <si>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</si>
  <si>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</si>
  <si>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</si>
  <si>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</si>
  <si>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</si>
  <si>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</si>
  <si>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</si>
  <si>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</si>
  <si>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</si>
  <si>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</si>
  <si>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</si>
  <si>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</si>
  <si>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</si>
  <si>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</si>
  <si>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</si>
  <si>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</si>
  <si>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</si>
  <si>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</si>
  <si>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</si>
  <si>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</si>
  <si>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</si>
  <si>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</si>
  <si>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</si>
  <si>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</si>
  <si>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</si>
  <si>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</si>
  <si>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</si>
  <si>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</si>
  <si>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</si>
  <si>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</si>
  <si>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</si>
  <si>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</si>
  <si>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</si>
  <si>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</si>
  <si>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</si>
  <si>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</si>
  <si>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</si>
  <si>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</si>
  <si>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</si>
  <si>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</si>
  <si>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</si>
  <si>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</si>
  <si>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</si>
  <si>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</si>
  <si>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</si>
  <si>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</si>
  <si>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</si>
  <si>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</si>
  <si>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</si>
  <si>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</si>
  <si>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</si>
  <si>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</si>
  <si>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</si>
  <si>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</si>
  <si>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</si>
  <si>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</si>
  <si>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</si>
  <si>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</si>
  <si>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</si>
  <si>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</si>
  <si>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</si>
  <si>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</si>
  <si>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</si>
  <si>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</si>
  <si>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</si>
  <si>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</si>
  <si>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</si>
  <si>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</si>
  <si>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</si>
  <si>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</si>
  <si>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</si>
  <si>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</si>
  <si>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</si>
  <si>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</si>
  <si>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</si>
  <si>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</si>
  <si>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</si>
  <si>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</si>
  <si>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</si>
  <si>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</si>
  <si>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</si>
  <si>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</si>
  <si>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</si>
  <si>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</si>
  <si>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</si>
  <si>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</si>
  <si>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</si>
  <si>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</si>
  <si>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</si>
  <si>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</si>
  <si>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</si>
  <si>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</si>
  <si>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</si>
  <si>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</si>
  <si>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</si>
  <si>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</si>
  <si>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</si>
  <si>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</si>
  <si>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</si>
  <si>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</si>
  <si>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</si>
  <si>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</si>
  <si>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</si>
  <si>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</si>
  <si>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</si>
  <si>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</si>
  <si>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</si>
  <si>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</si>
  <si>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</si>
  <si>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</si>
  <si>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</si>
  <si>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</si>
  <si>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</si>
  <si>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</si>
  <si>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</si>
  <si>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</si>
  <si>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</si>
  <si>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</si>
  <si>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</si>
  <si>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</si>
  <si>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</si>
  <si>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</si>
  <si>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</si>
  <si>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</si>
  <si>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</si>
  <si>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</si>
  <si>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</si>
  <si>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</si>
  <si>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</si>
  <si>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</si>
  <si>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</si>
  <si>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</si>
  <si>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</si>
  <si>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</si>
  <si>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</si>
  <si>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</si>
  <si>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</si>
  <si>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</si>
  <si>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</si>
  <si>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</si>
  <si>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</si>
  <si>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</si>
  <si>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</si>
  <si>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</si>
  <si>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</si>
  <si>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</si>
  <si>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</si>
  <si>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</si>
  <si>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</si>
  <si>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</si>
  <si>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</si>
  <si>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</si>
  <si>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</si>
  <si>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</si>
  <si>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</si>
  <si>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</si>
  <si>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</si>
  <si>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</si>
  <si>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</si>
  <si>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</si>
  <si>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</si>
  <si>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</si>
  <si>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</si>
  <si>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</si>
  <si>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</si>
  <si>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</si>
  <si>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</si>
  <si>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</si>
  <si>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</si>
  <si>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</si>
  <si>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</si>
  <si>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</si>
  <si>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</si>
  <si>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</si>
  <si>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</si>
  <si>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</si>
  <si>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</si>
  <si>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</si>
  <si>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</si>
  <si>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</si>
  <si>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</si>
  <si>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</si>
  <si>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</si>
  <si>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</si>
  <si>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</si>
  <si>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</si>
  <si>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</si>
  <si>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</si>
  <si>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</si>
  <si>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</si>
  <si>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</si>
  <si>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</si>
  <si>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</si>
  <si>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</si>
  <si>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</si>
  <si>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</si>
  <si>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</si>
  <si>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</si>
  <si>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</si>
  <si>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</si>
  <si>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</si>
  <si>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</si>
  <si>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</si>
  <si>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</si>
  <si>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</si>
  <si>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</si>
  <si>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</si>
  <si>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</si>
  <si>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</si>
  <si>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</si>
  <si>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</si>
  <si>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</si>
  <si>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</si>
  <si>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</si>
  <si>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</si>
  <si>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</si>
  <si>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</si>
  <si>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</si>
  <si>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</si>
  <si>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</si>
  <si>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</si>
  <si>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</si>
  <si>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</si>
  <si>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</si>
  <si>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</si>
  <si>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</si>
  <si>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</si>
  <si>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</si>
  <si>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</si>
  <si>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</si>
  <si>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</si>
  <si>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</si>
  <si>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</si>
  <si>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</si>
  <si>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</si>
  <si>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</si>
  <si>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</si>
  <si>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</si>
  <si>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</si>
  <si>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</si>
  <si>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</si>
  <si>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</si>
  <si>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</si>
  <si>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</si>
  <si>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</si>
  <si>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</si>
  <si>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</si>
  <si>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</si>
  <si>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</si>
  <si>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</si>
  <si>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</si>
  <si>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</si>
  <si>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</si>
  <si>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</si>
  <si>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</si>
  <si>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</si>
  <si>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</si>
  <si>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</si>
  <si>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</si>
  <si>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</si>
  <si>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</si>
  <si>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</si>
  <si>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</si>
  <si>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</si>
  <si>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</si>
  <si>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</si>
  <si>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</si>
  <si>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</si>
  <si>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</si>
  <si>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</si>
  <si>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</si>
  <si>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</si>
  <si>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</si>
  <si>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</si>
  <si>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</si>
  <si>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</si>
  <si>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</si>
  <si>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</si>
  <si>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</si>
  <si>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</si>
  <si>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</si>
  <si>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</si>
  <si>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</si>
  <si>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</si>
  <si>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</si>
  <si>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</si>
  <si>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</si>
  <si>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</si>
  <si>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</si>
  <si>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</si>
  <si>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</si>
  <si>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</si>
  <si>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</si>
  <si>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</si>
  <si>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</si>
  <si>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</si>
  <si>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</si>
  <si>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</si>
  <si>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</si>
  <si>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</si>
  <si>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</si>
  <si>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</si>
  <si>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</si>
  <si>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</si>
  <si>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</si>
  <si>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</si>
  <si>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</si>
  <si>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</si>
  <si>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</si>
  <si>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</si>
  <si>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</si>
  <si>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</si>
  <si>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</si>
  <si>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</si>
  <si>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</si>
  <si>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</si>
  <si>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</si>
  <si>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</si>
  <si>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</si>
  <si>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</si>
  <si>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</si>
  <si>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</si>
  <si>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</si>
  <si>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</si>
  <si>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</si>
  <si>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</si>
  <si>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</si>
  <si>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</si>
  <si>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</si>
  <si>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</si>
  <si>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</si>
  <si>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</si>
  <si>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</si>
  <si>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</si>
  <si>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</si>
  <si>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</si>
  <si>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</si>
  <si>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</si>
  <si>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</si>
  <si>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</si>
  <si>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</si>
  <si>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</si>
  <si>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</si>
  <si>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</si>
  <si>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</si>
  <si>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</si>
  <si>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</si>
  <si>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</si>
  <si>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</si>
  <si>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</si>
  <si>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</si>
  <si>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</si>
  <si>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</si>
  <si>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</si>
  <si>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</si>
  <si>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</si>
  <si>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</si>
  <si>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</si>
  <si>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</si>
  <si>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</si>
  <si>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</si>
  <si>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</si>
  <si>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</si>
  <si>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</si>
  <si>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</si>
  <si>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</si>
  <si>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</si>
  <si>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</si>
  <si>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</si>
  <si>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</si>
  <si>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</si>
  <si>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</si>
  <si>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</si>
  <si>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</si>
  <si>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</si>
  <si>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</si>
  <si>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</si>
  <si>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</si>
  <si>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</si>
  <si>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</si>
  <si>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</si>
  <si>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</si>
  <si>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</si>
  <si>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</si>
  <si>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</si>
  <si>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</si>
  <si>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</si>
  <si>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</si>
  <si>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</si>
  <si>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</si>
  <si>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</si>
  <si>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</si>
  <si>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</si>
  <si>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</si>
  <si>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</si>
  <si>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</si>
  <si>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</si>
  <si>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</si>
  <si>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</si>
  <si>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</si>
  <si>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</si>
  <si>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</si>
  <si>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</si>
  <si>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</si>
  <si>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</si>
  <si>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</si>
  <si>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</si>
  <si>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</si>
  <si>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</si>
  <si>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</si>
  <si>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</si>
  <si>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</si>
  <si>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</si>
  <si>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</si>
  <si>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</si>
  <si>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</si>
  <si>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</si>
  <si>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</si>
  <si>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</si>
  <si>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</si>
  <si>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</si>
  <si>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</si>
  <si>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</si>
  <si>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</si>
  <si>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</si>
  <si>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</si>
  <si>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</si>
  <si>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</si>
  <si>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</si>
  <si>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</si>
  <si>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</si>
  <si>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</si>
  <si>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</si>
  <si>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</si>
  <si>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</si>
  <si>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</si>
  <si>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</si>
  <si>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</si>
  <si>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</si>
  <si>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</si>
  <si>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</si>
  <si>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</si>
  <si>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</si>
  <si>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</si>
  <si>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</si>
  <si>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</si>
  <si>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</si>
  <si>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</si>
  <si>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</si>
  <si>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</si>
  <si>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</si>
  <si>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</si>
  <si>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</si>
  <si>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</si>
  <si>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</si>
  <si>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</si>
  <si>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</si>
  <si>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</si>
  <si>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</si>
  <si>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</si>
  <si>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</si>
  <si>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</si>
  <si>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</si>
  <si>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</si>
  <si>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</si>
  <si>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</si>
  <si>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</si>
  <si>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</si>
  <si>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</si>
  <si>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</si>
  <si>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</si>
  <si>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</si>
  <si>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</si>
  <si>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</si>
  <si>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</si>
  <si>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</si>
  <si>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</si>
  <si>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</si>
  <si>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</si>
  <si>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</si>
  <si>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</si>
  <si>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</si>
  <si>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</si>
  <si>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</si>
  <si>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</si>
  <si>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</si>
  <si>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</si>
  <si>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</si>
  <si>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</si>
  <si>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</si>
  <si>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</si>
  <si>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</si>
  <si>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</si>
  <si>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</si>
  <si>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</si>
  <si>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</si>
  <si>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</si>
  <si>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</si>
  <si>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</si>
  <si>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</si>
  <si>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</si>
  <si>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</si>
  <si>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</si>
  <si>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</si>
  <si>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</si>
  <si>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</si>
  <si>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</si>
  <si>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</si>
  <si>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</si>
  <si>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</si>
  <si>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</si>
  <si>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</si>
  <si>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</si>
  <si>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</si>
  <si>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</si>
  <si>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</si>
  <si>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</si>
  <si>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</si>
  <si>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</si>
  <si>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</si>
  <si>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</si>
  <si>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</si>
  <si>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</si>
  <si>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</si>
  <si>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</si>
  <si>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</si>
  <si>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</si>
  <si>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</si>
  <si>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</si>
  <si>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</si>
  <si>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</si>
  <si>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</si>
  <si>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</si>
  <si>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</si>
  <si>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</si>
  <si>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</si>
  <si>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</si>
  <si>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</si>
  <si>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</si>
  <si>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</si>
  <si>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</si>
  <si>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</si>
  <si>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</si>
  <si>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</si>
  <si>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</si>
  <si>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</si>
  <si>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</si>
  <si>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</si>
  <si>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</si>
  <si>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</si>
  <si>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</si>
  <si>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</si>
  <si>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</si>
  <si>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</si>
  <si>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</si>
  <si>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</si>
  <si>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</si>
  <si>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</si>
  <si>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</si>
  <si>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</si>
  <si>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</si>
  <si>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</si>
  <si>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</si>
  <si>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</si>
  <si>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</si>
  <si>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</si>
  <si>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</si>
  <si>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</si>
  <si>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</si>
  <si>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</si>
  <si>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</si>
  <si>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</si>
  <si>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</si>
  <si>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</si>
  <si>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</si>
  <si>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</si>
  <si>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</si>
  <si>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</si>
  <si>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</si>
  <si>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</si>
  <si>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</si>
  <si>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</si>
  <si>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</si>
  <si>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</si>
  <si>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</si>
  <si>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</si>
  <si>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</si>
  <si>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</si>
  <si>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</si>
  <si>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</si>
  <si>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</si>
  <si>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</si>
  <si>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</si>
  <si>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</si>
  <si>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</si>
  <si>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</si>
  <si>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</si>
  <si>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</si>
  <si>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</si>
  <si>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</si>
  <si>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</si>
  <si>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</si>
  <si>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</si>
  <si>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</si>
  <si>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</si>
  <si>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</si>
  <si>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</si>
  <si>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</si>
  <si>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</si>
  <si>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</si>
  <si>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</si>
  <si>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</si>
  <si>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</si>
  <si>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</si>
  <si>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</si>
  <si>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</si>
  <si>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</si>
  <si>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</si>
  <si>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</si>
  <si>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</si>
  <si>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</si>
  <si>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</si>
  <si>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</si>
  <si>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</si>
  <si>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</si>
  <si>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</si>
  <si>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</si>
  <si>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</si>
  <si>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</si>
  <si>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</si>
  <si>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</si>
  <si>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</si>
  <si>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</si>
  <si>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</si>
  <si>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</si>
  <si>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</si>
  <si>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</si>
  <si>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</si>
  <si>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</si>
  <si>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</si>
  <si>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</si>
  <si>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</si>
  <si>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</si>
  <si>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</si>
  <si>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</si>
  <si>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</si>
  <si>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</si>
  <si>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</si>
  <si>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</si>
  <si>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</si>
  <si>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</si>
  <si>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</si>
  <si>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</si>
  <si>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</si>
  <si>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</si>
  <si>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</si>
  <si>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</si>
  <si>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</si>
  <si>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</si>
  <si>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</si>
  <si>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</si>
  <si>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</si>
  <si>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</si>
  <si>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</si>
  <si>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</si>
  <si>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</si>
  <si>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</si>
  <si>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</si>
  <si>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</si>
  <si>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</si>
  <si>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</si>
  <si>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</si>
  <si>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</si>
  <si>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</si>
  <si>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</si>
  <si>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</si>
  <si>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</si>
  <si>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</si>
  <si>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</si>
  <si>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</si>
  <si>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</si>
  <si>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</si>
  <si>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</si>
  <si>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</si>
  <si>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</si>
  <si>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</si>
  <si>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</si>
  <si>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</si>
  <si>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</si>
  <si>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</si>
  <si>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</si>
  <si>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</si>
  <si>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</si>
  <si>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</si>
  <si>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</si>
  <si>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</si>
  <si>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</si>
  <si>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</si>
  <si>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</si>
  <si>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</si>
  <si>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</si>
  <si>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</si>
  <si>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</si>
  <si>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</si>
  <si>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</si>
  <si>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</si>
  <si>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</si>
  <si>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</si>
  <si>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</si>
  <si>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</si>
  <si>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</si>
  <si>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</si>
  <si>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</si>
  <si>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</si>
  <si>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</si>
  <si>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</si>
  <si>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</si>
  <si>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</si>
  <si>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</si>
  <si>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</si>
  <si>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</si>
  <si>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</si>
  <si>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</si>
  <si>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</si>
  <si>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</si>
  <si>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</si>
  <si>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</si>
  <si>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</si>
  <si>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</si>
  <si>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</si>
  <si>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</si>
  <si>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</si>
  <si>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</si>
  <si>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</si>
  <si>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</si>
  <si>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</si>
  <si>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</si>
  <si>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</si>
  <si>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</si>
  <si>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</si>
  <si>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</si>
  <si>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</si>
  <si>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</si>
  <si>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</si>
  <si>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</si>
  <si>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</si>
  <si>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</si>
  <si>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</si>
  <si>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</si>
  <si>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</si>
  <si>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</si>
  <si>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</si>
  <si>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</si>
  <si>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</si>
  <si>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</si>
  <si>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</si>
  <si>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</si>
  <si>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</si>
  <si>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</si>
  <si>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</si>
  <si>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</si>
  <si>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</si>
  <si>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</si>
  <si>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</si>
  <si>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</si>
  <si>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</si>
  <si>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</si>
  <si>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</si>
  <si>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</si>
  <si>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</si>
  <si>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</si>
  <si>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</si>
  <si>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</si>
  <si>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</si>
  <si>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</si>
  <si>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</si>
  <si>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</si>
  <si>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</si>
  <si>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</si>
  <si>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</si>
  <si>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</si>
  <si>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</si>
  <si>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</si>
  <si>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</si>
  <si>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</si>
  <si>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</si>
  <si>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</si>
  <si>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</si>
  <si>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</si>
  <si>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</si>
  <si>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</si>
  <si>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</si>
  <si>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</si>
  <si>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</si>
  <si>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</si>
  <si>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</si>
  <si>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</si>
  <si>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</si>
  <si>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</si>
  <si>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</si>
  <si>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</si>
  <si>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</si>
  <si>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</si>
  <si>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</si>
  <si>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</si>
  <si>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</si>
  <si>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</si>
  <si>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</si>
  <si>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</si>
  <si>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</si>
  <si>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</si>
  <si>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</si>
  <si>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</si>
  <si>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</si>
  <si>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</si>
  <si>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</si>
  <si>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</si>
  <si>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</si>
  <si>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</si>
  <si>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</si>
  <si>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</si>
  <si>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</si>
  <si>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</si>
  <si>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</si>
  <si>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</si>
  <si>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</si>
  <si>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</si>
  <si>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</si>
  <si>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</si>
  <si>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</si>
  <si>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</si>
  <si>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</si>
  <si>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</si>
  <si>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</si>
  <si>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</si>
  <si>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</si>
  <si>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</si>
  <si>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</si>
  <si>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</si>
  <si>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</si>
  <si>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</si>
  <si>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</si>
  <si>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</si>
  <si>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</si>
  <si>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</si>
  <si>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</si>
  <si>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</si>
  <si>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</si>
  <si>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</si>
  <si>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</si>
  <si>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</si>
  <si>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</si>
  <si>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</si>
  <si>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</si>
  <si>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</si>
  <si>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</si>
  <si>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</si>
  <si>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</si>
  <si>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</si>
  <si>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</si>
  <si>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</si>
  <si>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</si>
  <si>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</si>
  <si>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</si>
  <si>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</si>
  <si>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</si>
  <si>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</si>
  <si>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</si>
  <si>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</si>
  <si>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</si>
  <si>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</si>
  <si>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</si>
  <si>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</si>
  <si>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</si>
  <si>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</si>
  <si>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</si>
  <si>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</si>
  <si>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</si>
  <si>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</si>
  <si>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</si>
  <si>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</si>
  <si>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</si>
  <si>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</si>
  <si>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</si>
  <si>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</si>
  <si>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</si>
  <si>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</si>
  <si>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</si>
  <si>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</si>
  <si>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</si>
  <si>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</si>
  <si>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</si>
  <si>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</si>
  <si>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</si>
  <si>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</si>
  <si>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</si>
  <si>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</si>
  <si>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</si>
  <si>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</si>
  <si>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</si>
  <si>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</si>
  <si>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</si>
  <si>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</si>
  <si>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</si>
  <si>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</si>
  <si>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</si>
  <si>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</si>
  <si>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</si>
  <si>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</si>
  <si>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</si>
  <si>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</si>
  <si>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</si>
  <si>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</si>
  <si>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</si>
  <si>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</si>
  <si>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</si>
  <si>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</si>
  <si>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</si>
  <si>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</si>
  <si>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</si>
  <si>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</si>
  <si>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</si>
  <si>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</si>
  <si>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</si>
  <si>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</si>
  <si>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</si>
  <si>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</si>
  <si>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</si>
  <si>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</si>
  <si>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</si>
  <si>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</si>
  <si>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</si>
  <si>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</si>
  <si>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</si>
  <si>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</si>
  <si>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</si>
  <si>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</si>
  <si>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</si>
  <si>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</si>
  <si>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</si>
  <si>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</si>
  <si>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</si>
  <si>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</si>
  <si>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</si>
  <si>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</si>
  <si>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</si>
  <si>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</si>
  <si>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</si>
  <si>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</si>
  <si>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</si>
  <si>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</si>
  <si>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</si>
  <si>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</si>
  <si>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</si>
  <si>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</si>
  <si>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</si>
  <si>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</si>
  <si>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</si>
  <si>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</si>
  <si>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</si>
  <si>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</si>
  <si>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</si>
  <si>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</si>
  <si>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</si>
  <si>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</si>
  <si>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</si>
  <si>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</si>
  <si>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</si>
  <si>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</si>
  <si>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</si>
  <si>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</si>
  <si>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</si>
  <si>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</si>
  <si>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</si>
  <si>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</si>
  <si>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</si>
  <si>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</si>
  <si>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</si>
  <si>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</si>
  <si>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</si>
  <si>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</si>
  <si>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</si>
  <si>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</si>
  <si>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</si>
  <si>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</si>
  <si>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</si>
  <si>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</si>
  <si>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</si>
  <si>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</si>
  <si>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</si>
  <si>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</si>
  <si>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</si>
  <si>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</si>
  <si>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</si>
  <si>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</si>
  <si>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</si>
  <si>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</si>
  <si>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</si>
  <si>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</si>
  <si>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</si>
  <si>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</si>
  <si>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</si>
  <si>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</si>
  <si>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</si>
  <si>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</si>
  <si>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</si>
  <si>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</si>
  <si>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</si>
  <si>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</si>
  <si>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</si>
  <si>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</si>
  <si>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</si>
  <si>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</si>
  <si>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</si>
  <si>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</si>
  <si>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</si>
  <si>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</si>
  <si>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</si>
  <si>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</si>
  <si>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</si>
  <si>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</si>
  <si>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</si>
  <si>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</si>
  <si>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</si>
  <si>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</si>
  <si>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</si>
  <si>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</si>
  <si>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</si>
  <si>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</si>
  <si>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</si>
  <si>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</si>
  <si>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</si>
  <si>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</si>
  <si>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</si>
  <si>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</si>
  <si>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</si>
  <si>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</si>
  <si>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</si>
  <si>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</si>
  <si>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</si>
  <si>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</si>
  <si>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</si>
  <si>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</si>
  <si>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</si>
  <si>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</si>
  <si>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</si>
  <si>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</si>
  <si>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</si>
  <si>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</si>
  <si>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</si>
  <si>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</si>
  <si>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</si>
  <si>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</si>
  <si>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</si>
  <si>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</si>
  <si>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</si>
  <si>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</si>
  <si>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</si>
  <si>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</si>
  <si>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</si>
  <si>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</si>
  <si>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</si>
  <si>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</si>
  <si>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</si>
  <si>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</si>
  <si>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</si>
  <si>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</si>
  <si>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</si>
  <si>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</si>
  <si>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</si>
  <si>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</si>
  <si>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</si>
  <si>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</si>
  <si>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</si>
  <si>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</si>
  <si>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</si>
  <si>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</si>
  <si>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</si>
  <si>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</si>
  <si>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</si>
  <si>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</si>
  <si>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</si>
  <si>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</si>
  <si>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</si>
  <si>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</si>
  <si>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</si>
  <si>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</si>
  <si>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</si>
  <si>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</si>
  <si>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</si>
  <si>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</si>
  <si>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</si>
  <si>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</si>
  <si>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</si>
  <si>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</si>
  <si>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</si>
  <si>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</si>
  <si>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</si>
  <si>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</si>
  <si>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</si>
  <si>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</si>
  <si>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</si>
  <si>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</si>
  <si>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</si>
  <si>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</si>
  <si>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</si>
  <si>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</si>
  <si>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</si>
  <si>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</si>
  <si>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</si>
  <si>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</si>
  <si>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</si>
  <si>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</si>
  <si>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</si>
  <si>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</si>
  <si>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</si>
  <si>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</si>
  <si>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</si>
  <si>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</si>
  <si>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</si>
  <si>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</si>
  <si>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</si>
  <si>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</si>
  <si>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</si>
  <si>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</si>
  <si>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</si>
  <si>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</si>
  <si>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</si>
  <si>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</si>
  <si>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</si>
  <si>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</si>
  <si>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</si>
  <si>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</si>
  <si>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</si>
  <si>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</si>
  <si>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</si>
  <si>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</si>
  <si>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</si>
  <si>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</si>
  <si>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</si>
  <si>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</si>
  <si>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</si>
  <si>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</si>
  <si>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</si>
  <si>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</si>
  <si>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</si>
  <si>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</si>
  <si>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</si>
  <si>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</si>
  <si>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</si>
  <si>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</si>
  <si>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</si>
  <si>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</si>
  <si>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</si>
  <si>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</si>
  <si>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</si>
  <si>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</si>
  <si>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</si>
  <si>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</si>
  <si>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</si>
  <si>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</si>
  <si>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</si>
  <si>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</si>
  <si>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</si>
  <si>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</si>
  <si>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</si>
  <si>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</si>
  <si>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</si>
  <si>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</si>
  <si>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</si>
  <si>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</si>
  <si>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</si>
  <si>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</si>
  <si>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</si>
  <si>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</si>
  <si>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</si>
  <si>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</si>
  <si>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</si>
  <si>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</si>
  <si>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</si>
  <si>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</si>
  <si>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</si>
  <si>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</si>
  <si>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</si>
  <si>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</si>
  <si>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</si>
  <si>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</si>
  <si>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</si>
  <si>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</si>
  <si>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</si>
  <si>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</si>
  <si>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</si>
  <si>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</si>
  <si>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</si>
  <si>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</si>
  <si>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</si>
  <si>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</si>
  <si>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</si>
  <si>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</si>
  <si>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</si>
  <si>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</si>
  <si>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</si>
  <si>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</si>
  <si>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</si>
  <si>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</si>
  <si>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</si>
  <si>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</si>
  <si>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</si>
  <si>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</si>
  <si>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</si>
  <si>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</si>
  <si>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</si>
  <si>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</si>
  <si>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</si>
  <si>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</si>
  <si>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</si>
  <si>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</si>
  <si>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</si>
  <si>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</si>
  <si>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</si>
  <si>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</si>
  <si>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</si>
  <si>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</si>
  <si>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</si>
  <si>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</si>
  <si>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</si>
  <si>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</si>
  <si>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</si>
  <si>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</si>
  <si>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</si>
  <si>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</si>
  <si>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</si>
  <si>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</si>
  <si>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</si>
  <si>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</si>
  <si>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</si>
  <si>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</si>
  <si>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</si>
  <si>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</si>
  <si>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</si>
  <si>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</si>
  <si>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</si>
  <si>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</si>
  <si>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</si>
  <si>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</si>
  <si>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</si>
  <si>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</si>
  <si>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</si>
  <si>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</si>
  <si>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</si>
  <si>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</si>
  <si>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</si>
  <si>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</si>
  <si>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</si>
  <si>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</si>
  <si>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</si>
  <si>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</si>
  <si>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</si>
  <si>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</si>
  <si>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</si>
  <si>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</si>
  <si>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</si>
  <si>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</si>
  <si>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</si>
  <si>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</si>
  <si>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</si>
  <si>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</si>
  <si>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</si>
  <si>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</si>
  <si>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</si>
  <si>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</si>
  <si>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</si>
  <si>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</si>
  <si>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</si>
  <si>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</si>
  <si>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</si>
  <si>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</si>
  <si>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</si>
  <si>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</si>
  <si>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</si>
  <si>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</si>
  <si>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</si>
  <si>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</si>
  <si>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</si>
  <si>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</si>
  <si>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</si>
  <si>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</si>
  <si>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</si>
  <si>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</si>
  <si>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</si>
  <si>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</si>
  <si>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</si>
  <si>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</si>
  <si>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</si>
  <si>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</si>
  <si>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</si>
  <si>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</si>
  <si>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</si>
  <si>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</si>
  <si>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</si>
  <si>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</si>
  <si>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</si>
  <si>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</si>
  <si>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</si>
  <si>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</si>
  <si>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</si>
  <si>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</si>
  <si>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</si>
  <si>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</si>
  <si>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</si>
  <si>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</si>
  <si>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</si>
  <si>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</si>
  <si>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</si>
  <si>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</si>
  <si>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</si>
  <si>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</si>
  <si>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</si>
  <si>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</si>
  <si>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</si>
  <si>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</si>
  <si>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</si>
  <si>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</si>
  <si>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</si>
  <si>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</si>
  <si>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</si>
  <si>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</si>
  <si>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</si>
  <si>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</si>
  <si>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</si>
  <si>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</si>
  <si>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</si>
  <si>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</si>
  <si>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</si>
  <si>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</si>
  <si>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</si>
  <si>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</si>
  <si>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</si>
  <si>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</si>
  <si>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</si>
  <si>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</si>
  <si>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</si>
  <si>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</si>
  <si>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</si>
  <si>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</si>
  <si>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</si>
  <si>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</si>
  <si>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</si>
  <si>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</si>
  <si>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</si>
  <si>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</si>
  <si>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</si>
  <si>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</si>
  <si>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</si>
  <si>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</si>
  <si>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</si>
  <si>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</si>
  <si>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</si>
  <si>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</si>
  <si>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</si>
  <si>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</si>
  <si>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</si>
  <si>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</si>
  <si>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</si>
  <si>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</si>
  <si>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</si>
  <si>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</si>
  <si>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</si>
  <si>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</si>
  <si>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</si>
  <si>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</si>
  <si>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</si>
  <si>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</si>
  <si>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</si>
  <si>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</si>
  <si>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</si>
  <si>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</si>
  <si>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</si>
  <si>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</si>
  <si>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</si>
  <si>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</si>
  <si>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</si>
  <si>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</si>
  <si>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</si>
  <si>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</si>
  <si>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</si>
  <si>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</si>
  <si>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</si>
  <si>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</si>
  <si>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</si>
  <si>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</si>
  <si>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</si>
  <si>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</si>
  <si>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</si>
  <si>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</si>
  <si>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</si>
  <si>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</si>
  <si>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</si>
  <si>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</si>
  <si>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</si>
  <si>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</si>
  <si>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</si>
  <si>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</si>
  <si>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</si>
  <si>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</si>
  <si>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</si>
  <si>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</si>
  <si>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</si>
  <si>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</si>
  <si>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</si>
  <si>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</si>
  <si>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</si>
  <si>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</si>
  <si>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</si>
  <si>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</si>
  <si>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</si>
  <si>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</si>
  <si>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</si>
  <si>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</si>
  <si>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</si>
  <si>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</si>
  <si>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</si>
  <si>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</si>
  <si>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</si>
  <si>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</si>
  <si>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</si>
  <si>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</si>
  <si>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</si>
  <si>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</si>
  <si>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</si>
  <si>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</si>
  <si>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</si>
  <si>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</si>
  <si>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</si>
  <si>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</si>
  <si>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</si>
  <si>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</si>
  <si>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</si>
  <si>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</si>
  <si>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</si>
  <si>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</si>
  <si>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</si>
  <si>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</si>
  <si>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</si>
  <si>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</si>
  <si>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</si>
  <si>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</si>
  <si>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</si>
  <si>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</si>
  <si>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</si>
  <si>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</si>
  <si>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</si>
  <si>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</si>
  <si>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</si>
  <si>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</si>
  <si>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</si>
  <si>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</si>
  <si>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</si>
  <si>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</si>
  <si>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</si>
  <si>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</si>
  <si>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</si>
  <si>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</si>
  <si>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</si>
  <si>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</si>
  <si>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</si>
  <si>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</si>
  <si>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</si>
  <si>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</si>
  <si>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</si>
  <si>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</si>
  <si>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</si>
  <si>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</si>
  <si>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</si>
  <si>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</si>
  <si>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</si>
  <si>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</si>
  <si>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</si>
  <si>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</si>
  <si>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</si>
  <si>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</si>
  <si>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</si>
  <si>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</si>
  <si>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</si>
  <si>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</si>
  <si>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</si>
  <si>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</si>
  <si>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</si>
  <si>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</si>
  <si>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</si>
  <si>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</si>
  <si>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</si>
  <si>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</si>
  <si>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</si>
  <si>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</si>
  <si>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</si>
  <si>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</si>
  <si>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</si>
  <si>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</si>
  <si>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</si>
  <si>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</si>
  <si>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</si>
  <si>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</si>
  <si>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</si>
  <si>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</si>
  <si>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</si>
  <si>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</si>
  <si>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</si>
  <si>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</si>
  <si>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</si>
  <si>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</si>
  <si>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</si>
  <si>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</si>
  <si>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</si>
  <si>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</si>
  <si>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</si>
  <si>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</si>
  <si>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</si>
  <si>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</si>
  <si>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</si>
  <si>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</si>
  <si>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</si>
  <si>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</si>
  <si>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</si>
  <si>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</si>
  <si>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</si>
  <si>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</si>
  <si>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</si>
  <si>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</si>
  <si>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</si>
  <si>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</si>
  <si>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</si>
  <si>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</si>
  <si>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</si>
  <si>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</si>
  <si>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</si>
  <si>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</si>
  <si>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</si>
  <si>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</si>
  <si>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</si>
  <si>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</si>
  <si>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</si>
  <si>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</si>
  <si>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</si>
  <si>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</si>
  <si>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</si>
  <si>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</si>
  <si>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</si>
  <si>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</si>
  <si>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</si>
  <si>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</si>
  <si>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</si>
  <si>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</si>
  <si>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</si>
  <si>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</si>
  <si>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</si>
  <si>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</si>
  <si>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</si>
  <si>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</si>
  <si>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</si>
  <si>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</si>
  <si>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</si>
  <si>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</si>
  <si>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</si>
  <si>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</si>
  <si>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</si>
  <si>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</si>
  <si>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</si>
  <si>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</si>
  <si>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</si>
  <si>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</si>
  <si>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</si>
  <si>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</si>
  <si>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</si>
  <si>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</si>
  <si>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</si>
  <si>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</si>
  <si>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</si>
  <si>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</si>
  <si>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</si>
  <si>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</si>
  <si>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</si>
  <si>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</si>
  <si>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</si>
  <si>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</si>
  <si>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</si>
  <si>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</si>
  <si>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</si>
  <si>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</si>
  <si>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</si>
  <si>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</si>
  <si>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</si>
  <si>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</si>
  <si>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</si>
  <si>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</si>
  <si>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</si>
  <si>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</si>
  <si>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</si>
  <si>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</si>
  <si>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</si>
  <si>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</si>
  <si>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</si>
  <si>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</si>
  <si>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</si>
  <si>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</si>
  <si>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</si>
  <si>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</si>
  <si>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</si>
  <si>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</si>
  <si>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</si>
  <si>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</si>
  <si>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</si>
  <si>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</si>
  <si>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</si>
  <si>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</si>
  <si>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</si>
  <si>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</si>
  <si>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</si>
  <si>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</si>
  <si>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</si>
  <si>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</si>
  <si>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</si>
  <si>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</si>
  <si>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</si>
  <si>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</si>
  <si>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</si>
  <si>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</si>
  <si>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</si>
  <si>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</si>
  <si>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</si>
  <si>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</si>
  <si>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</si>
  <si>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</si>
  <si>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</si>
  <si>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</si>
  <si>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</si>
  <si>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</si>
  <si>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</si>
  <si>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</si>
  <si>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</si>
  <si>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</si>
  <si>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</si>
  <si>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</si>
  <si>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</si>
  <si>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</si>
  <si>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</si>
  <si>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</si>
  <si>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</si>
  <si>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</si>
  <si>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</si>
  <si>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</si>
  <si>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</si>
  <si>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</si>
  <si>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</si>
  <si>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</si>
  <si>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</si>
  <si>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</si>
  <si>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</si>
  <si>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</si>
  <si>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</si>
  <si>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</si>
  <si>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</si>
  <si>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</si>
  <si>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</si>
  <si>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</si>
  <si>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</si>
  <si>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</si>
  <si>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</si>
  <si>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</si>
  <si>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</si>
  <si>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</si>
  <si>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</si>
  <si>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</si>
  <si>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</si>
  <si>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</si>
  <si>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</si>
  <si>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</si>
  <si>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</si>
  <si>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</si>
  <si>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</si>
  <si>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</si>
  <si>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</si>
  <si>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</si>
  <si>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</si>
  <si>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</si>
  <si>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</si>
  <si>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</si>
  <si>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</si>
  <si>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</si>
  <si>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</si>
  <si>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</si>
  <si>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</si>
  <si>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</si>
  <si>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</si>
  <si>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</si>
  <si>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</si>
  <si>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</si>
  <si>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</si>
  <si>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</si>
  <si>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</si>
  <si>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</si>
  <si>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</si>
  <si>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</si>
  <si>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</si>
  <si>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</si>
  <si>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</si>
  <si>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</si>
  <si>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</si>
  <si>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</si>
  <si>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</si>
  <si>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</si>
  <si>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</si>
  <si>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</si>
  <si>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</si>
  <si>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</si>
  <si>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</si>
  <si>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</si>
  <si>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</si>
  <si>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</si>
  <si>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</si>
  <si>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</si>
  <si>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</si>
  <si>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</si>
  <si>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</si>
  <si>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</si>
  <si>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</si>
  <si>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</si>
  <si>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</si>
  <si>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</si>
  <si>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</si>
  <si>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</si>
  <si>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</si>
  <si>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</si>
  <si>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</si>
  <si>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</si>
  <si>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</si>
  <si>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</si>
  <si>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</si>
  <si>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</si>
  <si>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</si>
  <si>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</si>
  <si>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</si>
  <si>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</si>
  <si>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</si>
  <si>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</si>
  <si>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</si>
  <si>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</si>
  <si>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</si>
  <si>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</si>
  <si>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</si>
  <si>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</si>
  <si>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</si>
  <si>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</si>
  <si>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</si>
  <si>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</si>
  <si>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</si>
  <si>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</si>
  <si>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</si>
  <si>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</si>
  <si>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</si>
  <si>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</si>
  <si>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</si>
  <si>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</si>
  <si>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</si>
  <si>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</si>
  <si>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</si>
  <si>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</si>
  <si>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</si>
  <si>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</si>
  <si>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</si>
  <si>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</si>
  <si>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</si>
  <si>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</si>
  <si>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</si>
  <si>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</si>
  <si>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</si>
  <si>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</si>
  <si>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</si>
  <si>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</si>
  <si>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</si>
  <si>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</si>
  <si>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</si>
  <si>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</si>
  <si>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</si>
  <si>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</si>
  <si>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</si>
  <si>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</si>
  <si>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</si>
  <si>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</si>
  <si>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</si>
  <si>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</si>
  <si>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</si>
  <si>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</si>
  <si>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</si>
  <si>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</si>
  <si>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</si>
  <si>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</si>
  <si>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</si>
  <si>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</si>
  <si>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</si>
  <si>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</si>
  <si>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</si>
  <si>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</si>
  <si>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</si>
  <si>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</si>
  <si>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</si>
  <si>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</si>
  <si>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</si>
  <si>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</si>
  <si>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</si>
  <si>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</si>
  <si>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</si>
  <si>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</si>
  <si>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</si>
  <si>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</si>
  <si>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</si>
  <si>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</si>
  <si>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</si>
  <si>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</si>
  <si>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</si>
  <si>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</si>
  <si>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</si>
  <si>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</si>
  <si>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</si>
  <si>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</si>
  <si>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</si>
  <si>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</si>
  <si>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</si>
  <si>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</si>
  <si>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</si>
  <si>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</si>
  <si>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</si>
  <si>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</si>
  <si>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</si>
  <si>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</si>
  <si>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</si>
  <si>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</si>
  <si>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</si>
  <si>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</si>
  <si>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</si>
  <si>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</si>
  <si>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</si>
  <si>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</si>
  <si>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</si>
  <si>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</si>
  <si>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</si>
  <si>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</si>
  <si>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</si>
  <si>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</si>
  <si>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</si>
  <si>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</si>
  <si>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</si>
  <si>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</si>
  <si>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</si>
  <si>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</si>
  <si>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</si>
  <si>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</si>
  <si>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</si>
  <si>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</si>
  <si>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</si>
  <si>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</si>
  <si>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</si>
  <si>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</si>
  <si>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</si>
  <si>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</si>
  <si>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</si>
  <si>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</si>
  <si>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</si>
  <si>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</si>
  <si>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</si>
  <si>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</si>
  <si>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</si>
  <si>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</si>
  <si>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</si>
  <si>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</si>
  <si>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</si>
  <si>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</si>
  <si>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</si>
  <si>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</si>
  <si>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</si>
  <si>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</si>
  <si>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</si>
  <si>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</si>
  <si>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</si>
  <si>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</si>
  <si>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</si>
  <si>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</si>
  <si>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</si>
  <si>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</si>
  <si>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</si>
  <si>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</si>
  <si>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</si>
  <si>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</si>
  <si>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</si>
  <si>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</si>
  <si>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</si>
  <si>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</si>
  <si>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</si>
  <si>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</si>
  <si>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</si>
  <si>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</si>
  <si>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</si>
  <si>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</si>
  <si>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</si>
  <si>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</si>
  <si>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</si>
  <si>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</si>
  <si>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</si>
  <si>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</si>
  <si>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</si>
  <si>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</si>
  <si>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</si>
  <si>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</si>
  <si>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</si>
  <si>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</si>
  <si>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</si>
  <si>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</si>
  <si>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</si>
  <si>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</si>
  <si>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</si>
  <si>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</si>
  <si>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</si>
  <si>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</si>
  <si>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</si>
  <si>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</si>
  <si>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</si>
  <si>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</si>
  <si>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</si>
  <si>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</si>
  <si>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</si>
  <si>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</si>
  <si>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</si>
  <si>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</si>
  <si>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</si>
  <si>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</si>
  <si>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</si>
  <si>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</si>
  <si>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</si>
  <si>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</si>
  <si>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</si>
  <si>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</si>
  <si>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</si>
  <si>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</si>
  <si>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</si>
  <si>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</si>
  <si>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</si>
  <si>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</si>
  <si>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</si>
  <si>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</si>
  <si>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</si>
  <si>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</si>
  <si>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</si>
  <si>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</si>
  <si>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</si>
  <si>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</si>
  <si>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</si>
  <si>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</si>
  <si>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</si>
  <si>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</si>
  <si>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</si>
  <si>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</si>
  <si>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</si>
  <si>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</si>
  <si>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</si>
  <si>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</si>
  <si>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</si>
  <si>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</si>
  <si>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</si>
  <si>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</si>
  <si>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</si>
  <si>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</si>
  <si>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</si>
  <si>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</si>
  <si>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</si>
  <si>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</si>
  <si>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</si>
  <si>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</si>
  <si>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</si>
  <si>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</si>
  <si>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</si>
  <si>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</si>
  <si>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</si>
  <si>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</si>
  <si>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</si>
  <si>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</si>
  <si>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</si>
  <si>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</si>
  <si>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</si>
  <si>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</si>
  <si>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</si>
  <si>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</si>
  <si>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</si>
  <si>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</si>
  <si>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</si>
  <si>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</si>
  <si>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</si>
  <si>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</si>
  <si>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</si>
  <si>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</si>
  <si>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</si>
  <si>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</si>
  <si>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</si>
  <si>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</si>
  <si>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</si>
  <si>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</si>
  <si>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</si>
  <si>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</si>
  <si>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</si>
  <si>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</si>
  <si>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</si>
  <si>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</si>
  <si>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</si>
  <si>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</si>
  <si>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</si>
  <si>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</si>
  <si>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</si>
  <si>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</si>
  <si>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</si>
  <si>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</si>
  <si>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</si>
  <si>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</si>
  <si>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</si>
  <si>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</si>
  <si>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</si>
  <si>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</si>
  <si>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</si>
  <si>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</si>
  <si>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</si>
  <si>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</si>
  <si>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</si>
  <si>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</si>
  <si>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</si>
  <si>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</si>
  <si>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</si>
  <si>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</si>
  <si>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</si>
  <si>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</si>
  <si>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</si>
  <si>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</si>
  <si>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</si>
  <si>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</si>
  <si>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</si>
  <si>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</si>
  <si>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</si>
  <si>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</si>
  <si>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</si>
  <si>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</si>
  <si>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</si>
  <si>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</si>
  <si>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</si>
  <si>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</si>
  <si>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</si>
  <si>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</si>
  <si>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</si>
  <si>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</si>
  <si>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</si>
  <si>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</si>
  <si>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</si>
  <si>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</si>
  <si>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</si>
  <si>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</si>
  <si>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</si>
  <si>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</si>
  <si>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</si>
  <si>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</si>
  <si>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</si>
  <si>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</si>
  <si>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</si>
  <si>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</si>
  <si>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</si>
  <si>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</si>
  <si>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</si>
  <si>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</si>
  <si>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</si>
  <si>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</si>
  <si>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</si>
  <si>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</si>
  <si>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</si>
  <si>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</si>
  <si>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</si>
  <si>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</si>
  <si>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</si>
  <si>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</si>
  <si>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</si>
  <si>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</si>
  <si>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</si>
  <si>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</si>
  <si>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</si>
  <si>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</si>
  <si>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</si>
  <si>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</si>
  <si>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</si>
  <si>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</si>
  <si>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</si>
  <si>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</si>
  <si>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</si>
  <si>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</si>
  <si>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</si>
  <si>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</si>
  <si>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</si>
  <si>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</si>
  <si>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</si>
  <si>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</si>
  <si>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</si>
  <si>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</si>
  <si>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</si>
  <si>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</si>
  <si>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</si>
  <si>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</si>
  <si>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</si>
  <si>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</si>
  <si>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</si>
  <si>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</si>
  <si>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</si>
  <si>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</si>
  <si>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</si>
  <si>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</si>
  <si>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</si>
  <si>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</si>
  <si>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</si>
  <si>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</si>
  <si>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</si>
  <si>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</si>
  <si>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</si>
  <si>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</si>
  <si>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</si>
  <si>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</si>
  <si>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</si>
  <si>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</si>
  <si>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</si>
  <si>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</si>
  <si>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</si>
  <si>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</si>
  <si>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</si>
  <si>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</si>
  <si>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</si>
  <si>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</si>
  <si>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</si>
  <si>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</si>
  <si>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</si>
  <si>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</si>
  <si>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</si>
  <si>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</si>
  <si>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</si>
  <si>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</si>
  <si>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</si>
  <si>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</si>
  <si>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</si>
  <si>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</si>
  <si>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</si>
  <si>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</si>
  <si>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</si>
  <si>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</si>
  <si>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</si>
  <si>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</si>
  <si>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</si>
  <si>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</si>
  <si>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</si>
  <si>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</si>
  <si>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</si>
  <si>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</si>
  <si>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</si>
  <si>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</si>
  <si>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</si>
  <si>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</si>
  <si>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</si>
  <si>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</si>
  <si>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</si>
  <si>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</si>
  <si>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</si>
  <si>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</si>
  <si>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</si>
  <si>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</si>
  <si>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</si>
  <si>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</si>
  <si>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</si>
  <si>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</si>
  <si>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</si>
  <si>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</si>
  <si>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</si>
  <si>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</si>
  <si>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</si>
  <si>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</si>
  <si>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</si>
  <si>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</si>
  <si>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</si>
  <si>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</si>
  <si>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</si>
  <si>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</si>
  <si>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</si>
  <si>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</si>
  <si>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</si>
  <si>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</si>
  <si>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</si>
  <si>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</si>
  <si>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</si>
  <si>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</si>
  <si>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</si>
  <si>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</si>
  <si>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</si>
  <si>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</si>
  <si>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</si>
  <si>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</si>
  <si>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</si>
  <si>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</si>
  <si>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</si>
  <si>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</si>
  <si>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</si>
  <si>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</si>
  <si>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</si>
  <si>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</si>
  <si>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</si>
  <si>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</si>
  <si>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</si>
  <si>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</si>
  <si>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</si>
  <si>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</si>
  <si>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</si>
  <si>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</si>
  <si>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</si>
  <si>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</si>
  <si>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</si>
  <si>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</si>
  <si>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</si>
  <si>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</si>
  <si>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</si>
  <si>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</si>
  <si>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</si>
  <si>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</si>
  <si>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</si>
  <si>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</si>
  <si>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</si>
  <si>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</si>
  <si>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</si>
  <si>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</si>
  <si>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</si>
  <si>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</si>
  <si>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</si>
  <si>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</si>
  <si>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</si>
  <si>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</si>
  <si>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</si>
  <si>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</si>
  <si>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</si>
  <si>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</si>
  <si>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</si>
  <si>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</si>
  <si>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</si>
  <si>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</si>
  <si>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</si>
  <si>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</si>
  <si>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</si>
  <si>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</si>
  <si>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</si>
  <si>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</si>
  <si>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</si>
  <si>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</si>
  <si>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</si>
  <si>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</si>
  <si>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</si>
  <si>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</si>
  <si>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</si>
  <si>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</si>
  <si>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</si>
  <si>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</si>
  <si>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</si>
  <si>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</si>
  <si>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</si>
  <si>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</si>
  <si>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</si>
  <si>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</si>
  <si>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</si>
  <si>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</si>
  <si>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</si>
  <si>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</si>
  <si>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</si>
  <si>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</si>
  <si>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</si>
  <si>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</si>
  <si>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</si>
  <si>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</si>
  <si>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</si>
  <si>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</si>
  <si>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</si>
  <si>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</si>
  <si>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</si>
  <si>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</si>
  <si>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</si>
  <si>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</si>
  <si>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</si>
  <si>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</si>
  <si>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</si>
  <si>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</si>
  <si>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</si>
  <si>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</si>
  <si>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</si>
  <si>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</si>
  <si>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</si>
  <si>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</si>
  <si>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</si>
  <si>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</si>
  <si>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</si>
  <si>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</si>
  <si>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</si>
  <si>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</si>
  <si>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</si>
  <si>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</si>
  <si>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</si>
  <si>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</si>
  <si>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</si>
  <si>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</si>
  <si>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</si>
  <si>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</si>
  <si>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</si>
  <si>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</si>
  <si>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</si>
  <si>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</si>
  <si>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</si>
  <si>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</si>
  <si>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</si>
  <si>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</si>
  <si>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</si>
  <si>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</si>
  <si>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</si>
  <si>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</si>
  <si>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</si>
  <si>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</si>
  <si>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</si>
  <si>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</si>
  <si>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</si>
  <si>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</si>
  <si>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</si>
  <si>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</si>
  <si>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</si>
  <si>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</si>
  <si>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</si>
  <si>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</si>
  <si>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</si>
  <si>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</si>
  <si>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</si>
  <si>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</si>
  <si>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</si>
  <si>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</si>
  <si>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</si>
  <si>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</si>
  <si>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</si>
  <si>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</si>
  <si>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</si>
  <si>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</si>
  <si>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</si>
  <si>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</si>
  <si>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</si>
  <si>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</si>
  <si>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</si>
  <si>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</si>
  <si>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</si>
  <si>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</si>
  <si>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</si>
  <si>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</si>
  <si>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</si>
  <si>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</si>
  <si>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</si>
  <si>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</si>
  <si>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</si>
  <si>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</si>
  <si>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</si>
  <si>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</si>
  <si>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</si>
  <si>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</si>
  <si>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</si>
  <si>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</si>
  <si>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</si>
  <si>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</si>
  <si>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</si>
  <si>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</si>
  <si>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</si>
  <si>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</si>
  <si>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</si>
  <si>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</si>
  <si>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</si>
  <si>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</si>
  <si>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</si>
  <si>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</si>
  <si>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</si>
  <si>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</si>
  <si>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</si>
  <si>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</si>
  <si>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</si>
  <si>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</si>
  <si>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</si>
  <si>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</si>
  <si>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</si>
  <si>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</si>
  <si>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</si>
  <si>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</si>
  <si>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</si>
  <si>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</si>
  <si>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</si>
  <si>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</si>
  <si>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</si>
  <si>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</si>
  <si>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</si>
  <si>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</si>
  <si>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</si>
  <si>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</si>
  <si>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</si>
  <si>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</si>
  <si>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</si>
  <si>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</si>
  <si>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</si>
  <si>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</si>
  <si>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</si>
  <si>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</si>
  <si>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</si>
  <si>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</si>
  <si>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</si>
  <si>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</si>
  <si>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</si>
  <si>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</si>
  <si>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</si>
  <si>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</si>
  <si>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</si>
  <si>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</si>
  <si>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</si>
  <si>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</si>
  <si>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</si>
  <si>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</si>
  <si>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</si>
  <si>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</si>
  <si>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</si>
  <si>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</si>
  <si>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</si>
  <si>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</si>
  <si>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</si>
  <si>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</si>
  <si>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</si>
  <si>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</si>
  <si>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</si>
  <si>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</si>
  <si>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</si>
  <si>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</si>
  <si>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</si>
  <si>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</si>
  <si>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</si>
  <si>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</si>
  <si>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</si>
  <si>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</si>
  <si>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</si>
  <si>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</si>
  <si>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</si>
  <si>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</si>
  <si>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</si>
  <si>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</si>
  <si>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</si>
  <si>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</si>
  <si>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</si>
  <si>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</si>
  <si>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</si>
  <si>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</si>
  <si>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</si>
  <si>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</si>
  <si>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</si>
  <si>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</si>
  <si>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</si>
  <si>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</si>
  <si>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</si>
  <si>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</si>
  <si>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</si>
  <si>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</si>
  <si>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</si>
  <si>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</si>
  <si>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</si>
  <si>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</si>
  <si>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</si>
  <si>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</si>
  <si>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</si>
  <si>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</si>
  <si>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</si>
  <si>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</si>
  <si>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</si>
  <si>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</si>
  <si>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</si>
  <si>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</si>
  <si>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</si>
  <si>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</si>
  <si>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</si>
  <si>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</si>
  <si>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</si>
  <si>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</si>
  <si>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</si>
  <si>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</si>
  <si>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</si>
  <si>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</si>
  <si>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</si>
  <si>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</si>
  <si>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</si>
  <si>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</si>
  <si>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</si>
  <si>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</si>
  <si>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</si>
  <si>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</si>
  <si>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</si>
  <si>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</si>
  <si>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</si>
  <si>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</si>
  <si>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</si>
  <si>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</si>
  <si>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</si>
  <si>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</si>
  <si>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</si>
  <si>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</si>
  <si>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</si>
  <si>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</si>
  <si>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</si>
  <si>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</si>
  <si>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</si>
  <si>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</si>
  <si>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</si>
  <si>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</si>
  <si>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</si>
  <si>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</si>
  <si>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</si>
  <si>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</si>
  <si>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</si>
  <si>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</si>
  <si>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</si>
  <si>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</si>
  <si>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</si>
  <si>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</si>
  <si>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</si>
  <si>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</si>
  <si>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</si>
  <si>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</si>
  <si>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</si>
  <si>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</si>
  <si>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</si>
  <si>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</si>
  <si>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</si>
  <si>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</si>
  <si>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</si>
  <si>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</si>
  <si>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</si>
  <si>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</si>
  <si>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</si>
  <si>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</si>
  <si>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</si>
  <si>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</si>
  <si>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</si>
  <si>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</si>
  <si>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</si>
  <si>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</si>
  <si>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</si>
  <si>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</si>
  <si>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</si>
  <si>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</si>
  <si>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</si>
  <si>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</si>
  <si>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</si>
  <si>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</si>
  <si>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</si>
  <si>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</si>
  <si>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</si>
  <si>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</si>
  <si>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</si>
  <si>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</si>
  <si>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</si>
  <si>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</si>
  <si>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</si>
  <si>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</si>
  <si>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</si>
  <si>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</si>
  <si>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</si>
  <si>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</si>
  <si>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</si>
  <si>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</si>
  <si>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</si>
  <si>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</si>
  <si>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</si>
  <si>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</si>
  <si>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</si>
  <si>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</si>
  <si>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</si>
  <si>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</si>
  <si>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</si>
  <si>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</si>
  <si>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</si>
  <si>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</si>
  <si>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</si>
  <si>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</si>
  <si>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</si>
  <si>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</si>
  <si>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</si>
  <si>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</si>
  <si>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</si>
  <si>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</si>
  <si>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</si>
  <si>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</si>
  <si>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</si>
  <si>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</si>
  <si>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</si>
  <si>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</si>
  <si>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</si>
  <si>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</si>
  <si>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</si>
  <si>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</si>
  <si>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</si>
  <si>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</si>
  <si>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</si>
  <si>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</si>
  <si>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</si>
  <si>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</si>
  <si>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</si>
  <si>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</si>
  <si>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</si>
  <si>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</si>
  <si>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</si>
  <si>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</si>
  <si>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</si>
  <si>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</si>
  <si>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</si>
  <si>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</si>
  <si>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</si>
  <si>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</si>
  <si>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</si>
  <si>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</si>
  <si>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</si>
  <si>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</si>
  <si>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</si>
  <si>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</si>
  <si>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</si>
  <si>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</si>
  <si>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</si>
  <si>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</si>
  <si>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</si>
  <si>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</si>
  <si>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</si>
  <si>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</si>
  <si>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</si>
  <si>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</si>
  <si>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</si>
  <si>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</si>
  <si>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</si>
  <si>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</si>
  <si>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</si>
  <si>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</si>
  <si>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</si>
  <si>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</si>
  <si>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</si>
  <si>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</si>
  <si>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</si>
  <si>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</si>
  <si>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</si>
  <si>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</si>
  <si>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</si>
  <si>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</si>
  <si>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</si>
  <si>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</si>
  <si>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</si>
  <si>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</si>
  <si>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</si>
  <si>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</si>
  <si>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</si>
  <si>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</si>
  <si>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</si>
  <si>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</si>
  <si>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</si>
  <si>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</si>
  <si>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</si>
  <si>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</si>
  <si>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</si>
  <si>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</si>
  <si>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</si>
  <si>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</si>
  <si>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</si>
  <si>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</si>
  <si>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</si>
  <si>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</si>
  <si>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</si>
  <si>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</si>
  <si>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</si>
  <si>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</si>
  <si>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</si>
  <si>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</si>
  <si>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</si>
  <si>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</si>
  <si>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</si>
  <si>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</si>
  <si>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</si>
  <si>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</si>
  <si>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</si>
  <si>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</si>
  <si>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</si>
  <si>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</si>
  <si>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</si>
  <si>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</si>
  <si>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</si>
  <si>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</si>
  <si>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</si>
  <si>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</si>
  <si>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</si>
  <si>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</si>
  <si>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</si>
  <si>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</si>
  <si>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</si>
  <si>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</si>
  <si>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</si>
  <si>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</si>
  <si>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</si>
  <si>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</si>
  <si>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</si>
  <si>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</si>
  <si>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</si>
  <si>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</si>
  <si>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</si>
  <si>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</si>
  <si>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</si>
  <si>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</si>
  <si>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</si>
  <si>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</si>
  <si>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</si>
  <si>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</si>
  <si>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</si>
  <si>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</si>
  <si>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</si>
  <si>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</si>
  <si>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</si>
  <si>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</si>
  <si>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</si>
  <si>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</si>
  <si>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</si>
  <si>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</si>
  <si>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</si>
  <si>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</si>
  <si>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</si>
  <si>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</si>
  <si>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</si>
  <si>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</si>
  <si>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</si>
  <si>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</si>
  <si>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</si>
  <si>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</si>
  <si>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</si>
  <si>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</si>
  <si>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</si>
  <si>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</si>
  <si>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</si>
  <si>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</si>
  <si>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</si>
  <si>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</si>
  <si>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</si>
  <si>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</si>
  <si>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</si>
  <si>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</si>
  <si>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</si>
  <si>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</si>
  <si>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</si>
  <si>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</si>
  <si>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</si>
  <si>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</si>
  <si>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</si>
  <si>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</si>
  <si>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</si>
  <si>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</si>
  <si>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</si>
  <si>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</si>
  <si>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</si>
  <si>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</si>
  <si>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</si>
  <si>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</si>
  <si>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</si>
  <si>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</si>
  <si>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</si>
  <si>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</si>
  <si>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</si>
  <si>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</si>
  <si>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</si>
  <si>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</si>
  <si>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</si>
  <si>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</si>
  <si>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</si>
  <si>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</si>
  <si>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</si>
  <si>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</si>
  <si>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</si>
  <si>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</si>
  <si>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</si>
  <si>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</si>
  <si>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</si>
  <si>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</si>
  <si>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</si>
  <si>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</si>
  <si>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</si>
  <si>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</si>
  <si>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</si>
  <si>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</si>
  <si>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</si>
  <si>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</si>
  <si>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</si>
  <si>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</si>
  <si>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</si>
  <si>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</si>
  <si>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</si>
  <si>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</si>
  <si>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</si>
  <si>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</si>
  <si>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</si>
  <si>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</si>
  <si>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</si>
  <si>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</si>
  <si>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</si>
  <si>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</si>
  <si>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</si>
  <si>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</si>
  <si>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</si>
  <si>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</si>
  <si>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</si>
  <si>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</si>
  <si>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</si>
  <si>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</si>
  <si>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</si>
  <si>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</si>
  <si>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</si>
  <si>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</si>
  <si>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</si>
  <si>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</si>
  <si>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</si>
  <si>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</si>
  <si>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</si>
  <si>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</si>
  <si>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</si>
  <si>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</si>
  <si>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</si>
  <si>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</si>
  <si>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</si>
  <si>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</si>
  <si>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</si>
  <si>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</si>
  <si>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</si>
  <si>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</si>
  <si>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</si>
  <si>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</si>
  <si>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</si>
  <si>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</si>
  <si>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</si>
  <si>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</si>
  <si>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</si>
  <si>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</si>
  <si>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</si>
  <si>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</si>
  <si>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</si>
  <si>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</si>
  <si>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</si>
  <si>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</si>
  <si>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</si>
  <si>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</si>
  <si>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</si>
  <si>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</si>
  <si>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</si>
  <si>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</si>
  <si>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</si>
  <si>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</si>
  <si>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</si>
  <si>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</si>
  <si>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</si>
  <si>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</si>
  <si>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</si>
  <si>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</si>
  <si>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</si>
  <si>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</si>
  <si>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</si>
  <si>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</si>
  <si>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</si>
  <si>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</si>
  <si>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</si>
  <si>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</si>
  <si>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</si>
  <si>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</si>
  <si>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</si>
  <si>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</si>
  <si>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</si>
  <si>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</si>
  <si>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</si>
  <si>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</si>
  <si>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</si>
  <si>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</si>
  <si>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</si>
  <si>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</si>
  <si>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</si>
  <si>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</si>
  <si>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</si>
  <si>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</si>
  <si>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</si>
  <si>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</si>
  <si>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</si>
  <si>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</si>
  <si>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</si>
  <si>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</si>
  <si>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</si>
  <si>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</si>
  <si>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</si>
  <si>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</si>
  <si>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</si>
  <si>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</si>
  <si>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</si>
  <si>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</si>
  <si>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</si>
  <si>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</si>
  <si>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</si>
  <si>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</si>
  <si>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</si>
  <si>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</si>
  <si>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</si>
  <si>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</si>
  <si>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</si>
  <si>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</si>
  <si>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</si>
  <si>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</si>
  <si>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</si>
  <si>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</si>
  <si>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</si>
  <si>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</si>
  <si>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</si>
  <si>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</si>
  <si>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</si>
  <si>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</si>
  <si>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</si>
  <si>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</si>
  <si>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</si>
  <si>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</si>
  <si>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</si>
  <si>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</si>
  <si>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</si>
  <si>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</si>
  <si>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</si>
  <si>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</si>
  <si>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</si>
  <si>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</si>
  <si>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</si>
  <si>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</si>
  <si>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</si>
  <si>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</si>
  <si>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</si>
  <si>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</si>
  <si>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</si>
  <si>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</si>
  <si>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</si>
  <si>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</si>
  <si>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</si>
  <si>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</si>
  <si>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</si>
  <si>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</si>
  <si>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</si>
  <si>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</si>
  <si>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</si>
  <si>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</si>
  <si>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</si>
  <si>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</si>
  <si>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</si>
  <si>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</si>
  <si>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</si>
  <si>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</si>
  <si>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</si>
  <si>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</si>
  <si>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</si>
  <si>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</si>
  <si>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</si>
  <si>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</si>
  <si>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</si>
  <si>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</si>
  <si>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</si>
  <si>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</si>
  <si>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</si>
  <si>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</si>
  <si>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</si>
  <si>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</si>
  <si>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</si>
  <si>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</si>
  <si>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</si>
  <si>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</si>
  <si>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</si>
  <si>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</si>
  <si>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</si>
  <si>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</si>
  <si>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</si>
  <si>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</si>
  <si>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</si>
  <si>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</si>
  <si>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</si>
  <si>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</si>
  <si>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</si>
  <si>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</si>
  <si>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</si>
  <si>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</si>
  <si>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</si>
  <si>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</si>
  <si>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</si>
  <si>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</si>
  <si>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</si>
  <si>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</si>
  <si>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</si>
  <si>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</si>
  <si>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</si>
  <si>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</si>
  <si>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</si>
  <si>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</si>
  <si>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</si>
  <si>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</si>
  <si>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</si>
  <si>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</si>
  <si>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</si>
  <si>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</si>
  <si>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</si>
  <si>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</si>
  <si>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</si>
  <si>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</si>
  <si>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</si>
  <si>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</si>
  <si>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</si>
  <si>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</si>
  <si>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</si>
  <si>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</si>
  <si>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</si>
  <si>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</si>
  <si>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</si>
  <si>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</si>
  <si>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</si>
  <si>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</si>
  <si>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</si>
  <si>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</si>
  <si>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</si>
  <si>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</si>
  <si>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</si>
  <si>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</si>
  <si>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</si>
  <si>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</si>
  <si>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</si>
  <si>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</si>
  <si>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</si>
  <si>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</si>
  <si>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</si>
  <si>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</si>
  <si>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</si>
  <si>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</si>
  <si>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</si>
  <si>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</si>
  <si>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</si>
  <si>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</si>
  <si>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</si>
  <si>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</si>
  <si>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</si>
  <si>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</si>
  <si>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</si>
  <si>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</si>
  <si>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</si>
  <si>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</si>
  <si>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</si>
  <si>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</si>
  <si>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</si>
  <si>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</si>
  <si>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</si>
  <si>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</si>
  <si>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</si>
  <si>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</si>
  <si>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</si>
  <si>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</si>
  <si>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</si>
  <si>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</si>
  <si>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</si>
  <si>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</si>
  <si>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</si>
  <si>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</si>
  <si>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</si>
  <si>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</si>
  <si>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</si>
  <si>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</si>
  <si>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</si>
  <si>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</si>
  <si>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</si>
  <si>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</si>
  <si>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</si>
  <si>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</si>
  <si>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</si>
  <si>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</si>
  <si>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</si>
  <si>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</si>
  <si>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</si>
  <si>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</si>
  <si>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</si>
  <si>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</si>
  <si>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</si>
  <si>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</si>
  <si>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</si>
  <si>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</si>
  <si>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</si>
  <si>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</si>
  <si>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</si>
  <si>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</si>
  <si>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</si>
  <si>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</si>
  <si>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</si>
  <si>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</si>
  <si>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</si>
  <si>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</si>
  <si>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</si>
  <si>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</si>
  <si>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</si>
  <si>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</si>
  <si>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</si>
  <si>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</si>
  <si>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</si>
  <si>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</si>
  <si>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</si>
  <si>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</si>
  <si>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</si>
  <si>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</si>
  <si>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</si>
  <si>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</si>
  <si>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</si>
  <si>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</si>
  <si>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</si>
  <si>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</si>
  <si>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</si>
  <si>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</si>
  <si>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</si>
  <si>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</si>
  <si>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</si>
  <si>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</si>
  <si>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</si>
  <si>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</si>
  <si>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</si>
  <si>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</si>
  <si>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</si>
  <si>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</si>
  <si>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</si>
  <si>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</si>
  <si>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</si>
  <si>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</si>
  <si>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</si>
  <si>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</si>
  <si>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</si>
  <si>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</si>
  <si>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</si>
  <si>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</si>
  <si>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</si>
  <si>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</si>
  <si>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</si>
  <si>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</si>
  <si>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</si>
  <si>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</si>
  <si>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</si>
  <si>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</si>
  <si>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</si>
  <si>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</si>
  <si>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</si>
  <si>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</si>
  <si>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</si>
  <si>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</si>
  <si>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</si>
  <si>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</si>
  <si>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</si>
  <si>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</si>
  <si>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</si>
  <si>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</si>
  <si>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</si>
  <si>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</si>
  <si>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</si>
  <si>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</si>
  <si>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</si>
  <si>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</si>
  <si>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</si>
  <si>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</si>
  <si>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</si>
  <si>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</si>
  <si>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</si>
  <si>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</si>
  <si>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</si>
  <si>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</si>
  <si>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</si>
  <si>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</si>
  <si>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</si>
  <si>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</si>
  <si>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</si>
  <si>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</si>
  <si>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</si>
  <si>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</si>
  <si>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</si>
  <si>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</si>
  <si>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</si>
  <si>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</si>
  <si>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</si>
  <si>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</si>
  <si>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</si>
  <si>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</si>
  <si>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</si>
  <si>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</si>
  <si>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</si>
  <si>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</si>
  <si>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</si>
  <si>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</si>
  <si>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</si>
  <si>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</si>
  <si>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</si>
  <si>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</si>
  <si>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</si>
  <si>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</si>
  <si>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</si>
  <si>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</si>
  <si>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</si>
  <si>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</si>
  <si>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</si>
  <si>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</si>
  <si>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</si>
  <si>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</si>
  <si>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</si>
  <si>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</si>
  <si>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</si>
  <si>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</si>
  <si>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</si>
  <si>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</si>
  <si>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</si>
  <si>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</si>
  <si>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</si>
  <si>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</si>
  <si>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</si>
  <si>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</si>
  <si>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</si>
  <si>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</si>
  <si>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</si>
  <si>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</si>
  <si>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</si>
  <si>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</si>
  <si>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</si>
  <si>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</si>
  <si>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</si>
  <si>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</si>
  <si>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</si>
  <si>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</si>
  <si>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</si>
  <si>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</si>
  <si>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</si>
  <si>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</si>
  <si>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</si>
  <si>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</si>
  <si>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</si>
  <si>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</si>
  <si>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</si>
  <si>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</si>
  <si>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</si>
  <si>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</si>
  <si>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</si>
  <si>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</si>
  <si>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</si>
  <si>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</si>
  <si>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</si>
  <si>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</si>
  <si>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</si>
  <si>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</si>
  <si>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</si>
  <si>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</si>
  <si>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</si>
  <si>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</si>
  <si>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</si>
  <si>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</si>
  <si>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</si>
  <si>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</si>
  <si>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</si>
  <si>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</si>
  <si>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</si>
  <si>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</si>
  <si>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</si>
  <si>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</si>
  <si>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</si>
  <si>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</si>
  <si>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</si>
  <si>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</si>
  <si>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</si>
  <si>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</si>
  <si>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</si>
  <si>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</si>
  <si>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</si>
  <si>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</si>
  <si>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</si>
  <si>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</si>
  <si>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</si>
  <si>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</si>
  <si>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</si>
  <si>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</si>
  <si>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</si>
  <si>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</si>
  <si>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</si>
  <si>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</si>
  <si>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</si>
  <si>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</si>
  <si>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</si>
  <si>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</si>
  <si>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</si>
  <si>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</si>
  <si>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</si>
  <si>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</si>
  <si>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</si>
  <si>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</si>
  <si>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</si>
  <si>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</si>
  <si>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</si>
  <si>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</si>
  <si>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</si>
  <si>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</si>
  <si>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</si>
  <si>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</si>
  <si>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</si>
  <si>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</si>
  <si>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</si>
  <si>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</si>
  <si>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</si>
  <si>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</si>
  <si>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</si>
  <si>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</si>
  <si>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</si>
  <si>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</si>
  <si>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</si>
  <si>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</si>
  <si>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</si>
  <si>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</si>
  <si>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</si>
  <si>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</si>
  <si>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</si>
  <si>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</si>
  <si>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</si>
  <si>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</si>
  <si>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</si>
  <si>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</si>
  <si>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</si>
  <si>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</si>
  <si>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</si>
  <si>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</si>
  <si>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</si>
  <si>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</si>
  <si>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</si>
  <si>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</si>
  <si>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</si>
  <si>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</si>
  <si>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</si>
  <si>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</si>
  <si>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</si>
  <si>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</si>
  <si>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</si>
  <si>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</si>
  <si>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</si>
  <si>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</si>
  <si>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</si>
  <si>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</si>
  <si>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</si>
  <si>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</si>
  <si>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</si>
  <si>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</si>
  <si>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</si>
  <si>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</si>
  <si>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</si>
  <si>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</si>
  <si>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</si>
  <si>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</si>
  <si>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</si>
  <si>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</si>
  <si>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</si>
  <si>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</si>
  <si>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</si>
  <si>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</si>
  <si>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</si>
  <si>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</si>
  <si>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</si>
  <si>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</si>
  <si>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</si>
  <si>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</si>
  <si>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</si>
  <si>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</si>
  <si>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</si>
  <si>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</si>
  <si>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</si>
  <si>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</si>
  <si>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</si>
  <si>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</si>
  <si>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</si>
  <si>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</si>
  <si>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</si>
  <si>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</si>
  <si>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</si>
  <si>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</si>
  <si>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</si>
  <si>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</si>
  <si>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</si>
  <si>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</si>
  <si>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</si>
  <si>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</si>
  <si>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</si>
  <si>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</si>
  <si>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</si>
  <si>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</si>
  <si>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</si>
  <si>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</si>
  <si>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</si>
  <si>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</si>
  <si>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</si>
  <si>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</si>
  <si>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</si>
  <si>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</si>
  <si>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</si>
  <si>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</si>
  <si>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</si>
  <si>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</si>
  <si>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</si>
  <si>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</si>
  <si>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</si>
  <si>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</si>
  <si>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</si>
  <si>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</si>
  <si>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</si>
  <si>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</si>
  <si>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</si>
  <si>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</si>
  <si>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</si>
  <si>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</si>
  <si>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</si>
  <si>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</si>
  <si>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</si>
  <si>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</si>
  <si>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</si>
  <si>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</si>
  <si>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</si>
  <si>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</si>
  <si>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</si>
  <si>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</si>
  <si>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</si>
  <si>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</si>
  <si>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</si>
  <si>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</si>
  <si>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</si>
  <si>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</si>
  <si>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</si>
  <si>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</si>
  <si>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</si>
  <si>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</si>
  <si>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</si>
  <si>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</si>
  <si>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</si>
  <si>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</si>
  <si>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</si>
  <si>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</si>
  <si>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</si>
  <si>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</si>
  <si>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</si>
  <si>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</si>
  <si>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</si>
  <si>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</si>
  <si>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</si>
  <si>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</si>
  <si>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</si>
  <si>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</si>
  <si>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</si>
  <si>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</si>
  <si>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</si>
  <si>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</si>
  <si>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</si>
  <si>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</si>
  <si>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</si>
  <si>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</si>
  <si>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</si>
  <si>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</si>
  <si>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</si>
  <si>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</si>
  <si>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</si>
  <si>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</si>
  <si>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</si>
  <si>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</si>
  <si>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</si>
  <si>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</si>
  <si>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</si>
  <si>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</si>
  <si>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</si>
  <si>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</si>
  <si>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</si>
  <si>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</si>
  <si>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</si>
  <si>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</si>
  <si>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</si>
  <si>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</si>
  <si>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</si>
  <si>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</si>
  <si>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</si>
  <si>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</si>
  <si>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</si>
  <si>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</si>
  <si>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</si>
  <si>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</si>
  <si>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</si>
  <si>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</si>
  <si>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</si>
  <si>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</si>
  <si>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</si>
  <si>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</si>
  <si>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</si>
  <si>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</si>
  <si>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</si>
  <si>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</si>
  <si>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</si>
  <si>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</si>
  <si>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</si>
  <si>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</si>
  <si>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</si>
  <si>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</si>
  <si>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</si>
  <si>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</si>
  <si>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</si>
  <si>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</si>
  <si>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</si>
  <si>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</si>
  <si>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</si>
  <si>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</si>
  <si>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</si>
  <si>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</si>
  <si>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</si>
  <si>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</si>
  <si>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</si>
  <si>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</si>
  <si>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</si>
  <si>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</si>
  <si>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</si>
  <si>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</si>
  <si>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</si>
  <si>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</si>
  <si>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</si>
  <si>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</si>
  <si>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</si>
  <si>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</si>
  <si>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</si>
  <si>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</si>
  <si>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</si>
  <si>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</si>
  <si>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</si>
  <si>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</si>
  <si>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</si>
  <si>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</si>
  <si>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</si>
  <si>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</si>
  <si>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</si>
  <si>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</si>
  <si>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</si>
  <si>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</si>
  <si>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</si>
  <si>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</si>
  <si>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</si>
  <si>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</si>
  <si>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</si>
  <si>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</si>
  <si>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</si>
  <si>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</si>
  <si>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</si>
  <si>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</si>
  <si>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</si>
  <si>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</si>
  <si>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</si>
  <si>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</si>
  <si>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</si>
  <si>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</si>
  <si>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</si>
  <si>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</si>
  <si>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</si>
  <si>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</si>
  <si>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</si>
  <si>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</si>
  <si>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</si>
  <si>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</si>
  <si>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</si>
  <si>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</si>
  <si>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</si>
  <si>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</si>
  <si>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</si>
  <si>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</si>
  <si>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</si>
  <si>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</si>
  <si>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</si>
  <si>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</si>
  <si>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</si>
  <si>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</si>
  <si>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</si>
  <si>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</si>
  <si>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</si>
  <si>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</si>
  <si>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</si>
  <si>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</si>
  <si>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</si>
  <si>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</si>
  <si>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</si>
  <si>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</si>
  <si>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</si>
  <si>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</si>
  <si>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</si>
  <si>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</si>
  <si>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</si>
  <si>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</si>
  <si>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</si>
  <si>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</si>
  <si>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</si>
  <si>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</si>
  <si>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</si>
  <si>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</si>
  <si>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</si>
  <si>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</si>
  <si>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</si>
  <si>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</si>
  <si>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</si>
  <si>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</si>
  <si>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</si>
  <si>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</si>
  <si>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</si>
  <si>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</si>
  <si>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</si>
  <si>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</si>
  <si>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</si>
  <si>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</si>
  <si>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</si>
  <si>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</si>
  <si>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</si>
  <si>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</si>
  <si>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</si>
  <si>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</si>
  <si>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</si>
  <si>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</si>
  <si>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</si>
  <si>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</si>
  <si>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</si>
  <si>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</si>
  <si>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</si>
  <si>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</si>
  <si>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</si>
  <si>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</si>
  <si>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</si>
  <si>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</si>
  <si>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</si>
  <si>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</si>
  <si>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</si>
  <si>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</si>
  <si>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</si>
  <si>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</si>
  <si>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</si>
  <si>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</si>
  <si>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</si>
  <si>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</si>
  <si>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</si>
  <si>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</si>
  <si>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</si>
  <si>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</si>
  <si>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</si>
  <si>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</si>
  <si>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</si>
  <si>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</si>
  <si>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</si>
  <si>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</si>
  <si>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</si>
  <si>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</si>
  <si>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</si>
  <si>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</si>
  <si>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</si>
  <si>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</si>
  <si>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</si>
  <si>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</si>
  <si>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</si>
  <si>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</si>
  <si>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</si>
  <si>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</si>
  <si>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</si>
  <si>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</si>
  <si>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</si>
  <si>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</si>
  <si>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</si>
  <si>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</si>
  <si>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</si>
  <si>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</si>
  <si>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</si>
  <si>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</si>
  <si>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</si>
  <si>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</si>
  <si>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</si>
  <si>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</si>
  <si>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</si>
  <si>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</si>
  <si>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</si>
  <si>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</si>
  <si>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</si>
  <si>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</si>
  <si>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</si>
  <si>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</si>
  <si>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</si>
  <si>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</si>
  <si>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</si>
  <si>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</si>
  <si>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</si>
  <si>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</si>
  <si>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</si>
  <si>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</si>
  <si>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</si>
  <si>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</si>
  <si>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</si>
  <si>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</si>
  <si>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</si>
  <si>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</si>
  <si>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</si>
  <si>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</si>
  <si>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</si>
  <si>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</si>
  <si>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</si>
  <si>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</si>
  <si>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</si>
  <si>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</si>
  <si>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</si>
  <si>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</si>
  <si>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</si>
  <si>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</si>
  <si>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</si>
  <si>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</si>
  <si>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</si>
  <si>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</si>
  <si>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</si>
  <si>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</si>
  <si>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</si>
  <si>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</si>
  <si>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</si>
  <si>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</si>
  <si>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</si>
  <si>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</si>
  <si>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</si>
  <si>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</si>
  <si>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</si>
  <si>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</si>
  <si>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</si>
  <si>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</si>
  <si>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</si>
  <si>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</si>
  <si>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</si>
  <si>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</si>
  <si>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</si>
  <si>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</si>
  <si>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</si>
  <si>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</si>
  <si>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</si>
  <si>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</si>
  <si>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</si>
  <si>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</si>
  <si>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</si>
  <si>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</si>
  <si>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</si>
  <si>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</si>
  <si>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</si>
  <si>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</si>
  <si>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</si>
  <si>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</si>
  <si>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</si>
  <si>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</si>
  <si>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</si>
  <si>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</si>
  <si>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</si>
  <si>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</si>
  <si>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</si>
  <si>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</si>
  <si>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</si>
  <si>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</si>
  <si>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</si>
  <si>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</si>
  <si>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</si>
  <si>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</si>
  <si>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</si>
  <si>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</si>
  <si>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</si>
  <si>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</si>
  <si>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</si>
  <si>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</si>
  <si>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</si>
  <si>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</si>
  <si>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</si>
  <si>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</si>
  <si>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</si>
  <si>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</si>
  <si>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</si>
  <si>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</si>
  <si>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</si>
  <si>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</si>
  <si>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</si>
  <si>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</si>
  <si>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</si>
  <si>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</si>
  <si>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</si>
  <si>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</si>
  <si>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</si>
  <si>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</si>
  <si>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</si>
  <si>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</si>
  <si>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</si>
  <si>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</si>
  <si>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</si>
  <si>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</si>
  <si>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</si>
  <si>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</si>
  <si>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</si>
  <si>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</si>
  <si>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</si>
  <si>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</si>
  <si>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</si>
  <si>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</si>
  <si>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</si>
  <si>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</si>
  <si>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</si>
  <si>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</si>
  <si>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</si>
  <si>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</si>
  <si>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</si>
  <si>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</si>
  <si>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</si>
  <si>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</si>
  <si>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</si>
  <si>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</si>
  <si>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</si>
  <si>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</si>
  <si>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</si>
  <si>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</si>
  <si>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</si>
  <si>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</si>
  <si>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</si>
  <si>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</si>
  <si>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</si>
  <si>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</si>
  <si>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</si>
  <si>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</si>
  <si>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</si>
  <si>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</si>
  <si>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</si>
  <si>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</si>
  <si>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</si>
  <si>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</si>
  <si>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</si>
  <si>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</si>
  <si>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</si>
  <si>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</si>
  <si>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</si>
  <si>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</si>
  <si>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</si>
  <si>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</si>
  <si>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</si>
  <si>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</si>
  <si>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</si>
  <si>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</si>
  <si>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</si>
  <si>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</si>
  <si>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</si>
  <si>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</si>
  <si>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</si>
  <si>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</si>
  <si>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</si>
  <si>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</si>
  <si>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</si>
  <si>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</si>
  <si>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</si>
  <si>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</si>
  <si>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</si>
  <si>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</si>
  <si>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</si>
  <si>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</si>
  <si>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</si>
  <si>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</si>
  <si>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</si>
  <si>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</si>
  <si>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</si>
  <si>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</si>
  <si>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</si>
  <si>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</si>
  <si>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</si>
  <si>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</si>
  <si>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</si>
  <si>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</si>
  <si>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</si>
  <si>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</si>
  <si>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</si>
  <si>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</si>
  <si>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</si>
  <si>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</si>
  <si>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</si>
  <si>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</si>
  <si>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</si>
  <si>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</si>
  <si>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</si>
  <si>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</si>
  <si>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</si>
  <si>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</si>
  <si>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</si>
  <si>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</si>
  <si>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</si>
  <si>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</si>
  <si>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</si>
  <si>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</si>
  <si>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</si>
  <si>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</si>
  <si>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</si>
  <si>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</si>
  <si>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</si>
  <si>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</si>
  <si>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</si>
  <si>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</si>
  <si>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</si>
  <si>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</si>
  <si>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</si>
  <si>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</si>
  <si>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</si>
  <si>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</si>
  <si>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</si>
  <si>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</si>
  <si>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</si>
  <si>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</si>
  <si>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</si>
  <si>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</si>
  <si>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</si>
  <si>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</si>
  <si>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</si>
  <si>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</si>
  <si>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</si>
  <si>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</si>
  <si>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</si>
  <si>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</si>
  <si>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</si>
  <si>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</si>
  <si>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</si>
  <si>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</si>
  <si>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</si>
  <si>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</si>
  <si>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</si>
  <si>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</si>
  <si>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</si>
  <si>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</si>
  <si>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</si>
  <si>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</si>
  <si>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</si>
  <si>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</si>
  <si>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</si>
  <si>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</si>
  <si>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</si>
  <si>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</si>
  <si>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</si>
  <si>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</si>
  <si>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</si>
  <si>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</si>
  <si>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</si>
  <si>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</si>
  <si>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</si>
  <si>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</si>
  <si>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</si>
  <si>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</si>
  <si>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</si>
  <si>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</si>
  <si>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</si>
  <si>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</si>
  <si>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</si>
  <si>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</si>
  <si>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</si>
  <si>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</si>
  <si>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</si>
  <si>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</si>
  <si>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</si>
  <si>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</si>
  <si>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</si>
  <si>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</si>
  <si>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</si>
  <si>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</si>
  <si>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</si>
  <si>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</si>
  <si>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</si>
  <si>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</si>
  <si>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</si>
  <si>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</si>
  <si>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</si>
  <si>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</si>
  <si>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</si>
  <si>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</si>
  <si>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</si>
  <si>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</si>
  <si>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</si>
  <si>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</si>
  <si>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</si>
  <si>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</si>
  <si>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</si>
  <si>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</si>
  <si>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</si>
  <si>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</si>
  <si>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</si>
  <si>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</si>
  <si>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</si>
  <si>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</si>
  <si>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</si>
  <si>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</si>
  <si>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</si>
  <si>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</si>
  <si>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</si>
  <si>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</si>
  <si>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</si>
  <si>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</si>
  <si>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</si>
  <si>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</si>
  <si>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</si>
  <si>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</si>
  <si>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</si>
  <si>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</si>
  <si>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</si>
  <si>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</si>
  <si>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</si>
  <si>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</si>
  <si>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</si>
  <si>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</si>
  <si>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</si>
  <si>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</si>
  <si>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</si>
  <si>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</si>
  <si>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</si>
  <si>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</si>
  <si>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</si>
  <si>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</si>
  <si>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</si>
  <si>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</si>
  <si>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</si>
  <si>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</si>
  <si>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</si>
  <si>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</si>
  <si>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</si>
  <si>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</si>
  <si>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</si>
  <si>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</si>
  <si>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</si>
  <si>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</si>
  <si>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</si>
  <si>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</si>
  <si>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</si>
  <si>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</si>
  <si>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</si>
  <si>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</si>
  <si>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</si>
  <si>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</si>
  <si>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</si>
  <si>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</si>
  <si>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</si>
  <si>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</si>
  <si>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</si>
  <si>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</si>
  <si>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</si>
  <si>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</si>
  <si>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</si>
  <si>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</si>
  <si>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</si>
  <si>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</si>
  <si>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</si>
  <si>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</si>
  <si>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</si>
  <si>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</si>
  <si>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</si>
  <si>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</si>
  <si>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</si>
  <si>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</si>
  <si>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</si>
  <si>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</si>
  <si>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</si>
  <si>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</si>
  <si>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</si>
  <si>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</si>
  <si>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</si>
  <si>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</si>
  <si>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</si>
  <si>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</si>
  <si>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</si>
  <si>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</si>
  <si>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</si>
  <si>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</si>
  <si>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</si>
  <si>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</si>
  <si>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</si>
  <si>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</si>
  <si>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</si>
  <si>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</si>
  <si>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</si>
  <si>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</si>
  <si>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</si>
  <si>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</si>
  <si>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</si>
  <si>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</si>
  <si>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</si>
  <si>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</si>
  <si>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</si>
  <si>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</si>
  <si>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</si>
  <si>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</si>
  <si>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</si>
  <si>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</si>
  <si>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</si>
  <si>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</si>
  <si>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</si>
  <si>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</si>
  <si>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</si>
  <si>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</si>
  <si>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</si>
  <si>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</si>
  <si>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</si>
  <si>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</si>
  <si>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</si>
  <si>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</si>
  <si>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</si>
  <si>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</si>
  <si>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</si>
  <si>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</si>
  <si>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</si>
  <si>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</si>
  <si>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</si>
  <si>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</si>
  <si>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</si>
  <si>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</si>
  <si>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</si>
  <si>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</si>
  <si>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</si>
  <si>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</si>
  <si>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</si>
  <si>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</si>
  <si>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</si>
  <si>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</si>
  <si>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</si>
  <si>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</si>
  <si>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</si>
  <si>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</si>
  <si>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</si>
  <si>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</si>
  <si>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</si>
  <si>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</si>
  <si>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</si>
  <si>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</si>
  <si>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</si>
  <si>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</si>
  <si>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</si>
  <si>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</si>
  <si>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</si>
  <si>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</si>
  <si>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</si>
  <si>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</si>
  <si>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</si>
  <si>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</si>
  <si>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</si>
  <si>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</si>
  <si>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</si>
  <si>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</si>
  <si>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</si>
  <si>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</si>
  <si>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</si>
  <si>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</si>
  <si>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</si>
  <si>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</si>
  <si>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</si>
  <si>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</si>
  <si>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</si>
  <si>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</si>
  <si>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</si>
  <si>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</si>
  <si>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</si>
  <si>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</si>
  <si>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</si>
  <si>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</si>
  <si>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</si>
  <si>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</si>
  <si>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</si>
  <si>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</si>
  <si>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</si>
  <si>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</si>
  <si>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</si>
  <si>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</si>
  <si>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</si>
  <si>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</si>
  <si>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</si>
  <si>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</si>
  <si>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</si>
  <si>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</si>
  <si>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</si>
  <si>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</si>
  <si>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</si>
  <si>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</si>
  <si>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</si>
  <si>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</si>
  <si>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</si>
  <si>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</si>
  <si>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</si>
  <si>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</si>
  <si>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</si>
  <si>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</si>
  <si>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</si>
  <si>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</si>
  <si>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</si>
  <si>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</si>
  <si>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</si>
  <si>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</si>
  <si>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</si>
  <si>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</si>
  <si>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</si>
  <si>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</si>
  <si>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</si>
  <si>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</si>
  <si>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</si>
  <si>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</si>
  <si>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</si>
  <si>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</si>
  <si>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</si>
  <si>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</si>
  <si>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</si>
  <si>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</si>
  <si>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</si>
  <si>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</si>
  <si>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</si>
  <si>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</si>
  <si>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</si>
  <si>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</si>
  <si>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</si>
  <si>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</si>
  <si>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</si>
  <si>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</si>
  <si>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</si>
  <si>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</si>
  <si>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</si>
  <si>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</si>
  <si>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</si>
  <si>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</si>
  <si>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</si>
  <si>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</si>
  <si>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</si>
  <si>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</si>
  <si>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</si>
  <si>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</si>
  <si>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</si>
  <si>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</si>
  <si>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</si>
  <si>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</si>
  <si>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</si>
  <si>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</si>
  <si>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</si>
  <si>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</si>
  <si>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</si>
  <si>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</si>
  <si>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</si>
  <si>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</si>
  <si>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</si>
  <si>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</si>
  <si>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</si>
  <si>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</si>
  <si>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</si>
  <si>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</si>
  <si>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</si>
  <si>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</si>
  <si>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</si>
  <si>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</si>
  <si>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</si>
  <si>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</si>
  <si>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</si>
  <si>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</si>
  <si>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</si>
  <si>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</si>
  <si>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</si>
  <si>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</si>
  <si>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</si>
  <si>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</si>
  <si>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</si>
  <si>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</si>
  <si>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</si>
  <si>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</si>
  <si>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</si>
  <si>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</si>
  <si>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</si>
  <si>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</si>
  <si>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</si>
  <si>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</si>
  <si>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</si>
  <si>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</si>
  <si>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</si>
  <si>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</si>
  <si>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</si>
  <si>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</si>
  <si>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</si>
  <si>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</si>
  <si>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</si>
  <si>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</si>
  <si>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</si>
  <si>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</si>
  <si>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</si>
  <si>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</si>
  <si>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</si>
  <si>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</si>
  <si>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</si>
  <si>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</si>
  <si>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</si>
  <si>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</si>
  <si>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</si>
  <si>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</si>
  <si>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</si>
  <si>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</si>
  <si>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</si>
  <si>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</si>
  <si>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</si>
  <si>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</si>
  <si>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</si>
  <si>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</si>
  <si>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</si>
  <si>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</si>
  <si>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</si>
  <si>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</si>
  <si>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</si>
  <si>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</si>
  <si>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</si>
  <si>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</si>
  <si>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</si>
  <si>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</si>
  <si>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</si>
  <si>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</si>
  <si>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</si>
  <si>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</si>
  <si>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</si>
  <si>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</si>
  <si>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</si>
  <si>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</si>
  <si>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</si>
  <si>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</si>
  <si>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</si>
  <si>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</si>
  <si>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</si>
  <si>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</si>
  <si>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</si>
  <si>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</si>
  <si>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</si>
  <si>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</si>
  <si>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</si>
  <si>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</si>
  <si>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</si>
  <si>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</si>
  <si>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</si>
  <si>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</si>
  <si>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</si>
  <si>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</si>
  <si>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</si>
  <si>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</si>
  <si>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</si>
  <si>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</si>
  <si>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</si>
  <si>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</si>
  <si>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</si>
  <si>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</si>
  <si>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</si>
  <si>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</si>
  <si>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</si>
  <si>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</si>
  <si>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</si>
  <si>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</si>
  <si>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</si>
  <si>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</si>
  <si>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</si>
  <si>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</si>
  <si>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</si>
  <si>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</si>
  <si>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</si>
  <si>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</si>
  <si>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</si>
  <si>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</si>
  <si>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</si>
  <si>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</si>
  <si>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</si>
  <si>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</si>
  <si>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</si>
  <si>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</si>
  <si>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</si>
  <si>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</si>
  <si>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</si>
  <si>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</si>
  <si>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</si>
  <si>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</si>
  <si>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</si>
  <si>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</si>
  <si>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</si>
  <si>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</si>
  <si>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</si>
  <si>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</si>
  <si>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</si>
  <si>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</si>
  <si>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</si>
  <si>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</si>
  <si>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</si>
  <si>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</si>
  <si>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</si>
  <si>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</si>
  <si>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</si>
  <si>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</si>
  <si>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</si>
  <si>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</si>
  <si>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</si>
  <si>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</si>
  <si>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</si>
  <si>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</si>
  <si>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</si>
  <si>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</si>
  <si>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</si>
  <si>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</si>
  <si>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</si>
  <si>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</si>
  <si>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</si>
  <si>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</si>
  <si>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</si>
  <si>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</si>
  <si>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</si>
  <si>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</si>
  <si>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</si>
  <si>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</si>
  <si>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</si>
  <si>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</si>
  <si>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</si>
  <si>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</si>
  <si>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</si>
  <si>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</si>
  <si>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</si>
  <si>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</si>
  <si>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</si>
  <si>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</si>
  <si>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</si>
  <si>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</si>
  <si>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</si>
  <si>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</si>
  <si>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</si>
  <si>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</si>
  <si>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</si>
  <si>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</si>
  <si>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</si>
  <si>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</si>
  <si>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</si>
  <si>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</si>
  <si>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</si>
  <si>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</si>
  <si>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</si>
  <si>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</si>
  <si>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</si>
  <si>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</si>
  <si>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</si>
  <si>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</si>
  <si>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</si>
  <si>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</si>
  <si>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</si>
  <si>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</si>
  <si>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</si>
  <si>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</si>
  <si>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</si>
  <si>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</si>
  <si>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</si>
  <si>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</si>
  <si>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</si>
  <si>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</si>
  <si>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</si>
  <si>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</si>
  <si>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</si>
  <si>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</si>
  <si>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</si>
  <si>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</si>
  <si>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</si>
  <si>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</si>
  <si>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</si>
  <si>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</si>
  <si>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</si>
  <si>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</si>
  <si>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</si>
  <si>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</si>
  <si>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</si>
  <si>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</si>
  <si>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</si>
  <si>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</si>
  <si>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</si>
  <si>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</si>
  <si>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</si>
  <si>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</si>
  <si>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</si>
  <si>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</si>
  <si>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</si>
  <si>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</si>
  <si>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</si>
  <si>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</si>
  <si>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</si>
  <si>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</si>
  <si>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</si>
  <si>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</si>
  <si>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</si>
  <si>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</si>
  <si>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</si>
  <si>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</si>
  <si>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</si>
  <si>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</si>
  <si>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</si>
  <si>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</si>
  <si>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</si>
  <si>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</si>
  <si>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</si>
  <si>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</si>
  <si>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</si>
  <si>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</si>
  <si>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</si>
  <si>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</si>
  <si>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</si>
  <si>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</si>
  <si>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</si>
  <si>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</si>
  <si>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</si>
  <si>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</si>
  <si>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</si>
  <si>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</si>
  <si>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</si>
  <si>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</si>
  <si>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</si>
  <si>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</si>
  <si>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</si>
  <si>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</si>
  <si>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</si>
  <si>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</si>
  <si>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</si>
  <si>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</si>
  <si>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</si>
  <si>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</si>
  <si>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</si>
  <si>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</si>
  <si>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</si>
  <si>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</si>
  <si>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</si>
  <si>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</si>
  <si>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</si>
  <si>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</si>
  <si>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</si>
  <si>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</si>
  <si>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</si>
  <si>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</si>
  <si>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</si>
  <si>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</si>
  <si>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</si>
  <si>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</si>
  <si>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</si>
  <si>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</si>
  <si>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</si>
  <si>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</si>
  <si>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</si>
  <si>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</si>
  <si>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</si>
  <si>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</si>
  <si>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</si>
  <si>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</si>
  <si>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</si>
  <si>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</si>
  <si>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</si>
  <si>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</si>
  <si>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</si>
  <si>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</si>
  <si>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</si>
  <si>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</si>
  <si>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</si>
  <si>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</si>
  <si>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</si>
  <si>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</si>
  <si>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</si>
  <si>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</si>
  <si>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</si>
  <si>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</si>
  <si>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</si>
  <si>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</si>
  <si>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</si>
  <si>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</si>
  <si>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</si>
  <si>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</si>
  <si>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</si>
  <si>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</si>
  <si>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</si>
  <si>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</si>
  <si>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</si>
  <si>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</si>
  <si>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</si>
  <si>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</si>
  <si>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</si>
  <si>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</si>
  <si>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</si>
  <si>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</si>
  <si>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</si>
  <si>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</si>
  <si>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</si>
  <si>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</si>
  <si>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</si>
  <si>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</si>
  <si>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</si>
  <si>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</si>
  <si>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</si>
  <si>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</si>
  <si>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</si>
  <si>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</si>
  <si>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</si>
  <si>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</si>
  <si>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</si>
  <si>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</si>
  <si>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</si>
  <si>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</si>
  <si>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</si>
  <si>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</si>
  <si>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</si>
  <si>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</si>
  <si>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</si>
  <si>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</si>
  <si>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</si>
  <si>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</si>
  <si>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</si>
  <si>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</si>
  <si>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</si>
  <si>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</si>
  <si>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</si>
  <si>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</si>
  <si>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</si>
  <si>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</si>
  <si>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</si>
  <si>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</si>
  <si>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</si>
  <si>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</si>
  <si>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</si>
  <si>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</si>
  <si>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</si>
  <si>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</si>
  <si>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</si>
  <si>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</si>
  <si>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</si>
  <si>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</si>
  <si>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</si>
  <si>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</si>
  <si>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</si>
  <si>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</si>
  <si>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</si>
  <si>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</si>
  <si>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</si>
  <si>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</si>
  <si>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</si>
  <si>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</si>
  <si>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</si>
  <si>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</si>
  <si>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</si>
  <si>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</si>
  <si>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</si>
  <si>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</si>
  <si>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</si>
  <si>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</si>
  <si>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</si>
  <si>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</si>
  <si>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</si>
  <si>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</si>
  <si>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</si>
  <si>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</si>
  <si>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</si>
  <si>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</si>
  <si>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</si>
  <si>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</si>
  <si>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</si>
  <si>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</si>
  <si>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</si>
  <si>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</si>
  <si>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</si>
  <si>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</si>
  <si>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</si>
  <si>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</si>
  <si>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</si>
  <si>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</si>
  <si>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</si>
  <si>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</si>
  <si>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</si>
  <si>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</si>
  <si>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</si>
  <si>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</si>
  <si>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</si>
  <si>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</si>
  <si>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</si>
  <si>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</si>
  <si>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</si>
  <si>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</si>
  <si>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</si>
  <si>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</si>
  <si>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</si>
  <si>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</si>
  <si>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</si>
  <si>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</si>
  <si>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</si>
  <si>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</si>
  <si>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</si>
  <si>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</si>
  <si>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</si>
  <si>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</si>
  <si>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</si>
  <si>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</si>
  <si>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</si>
  <si>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</si>
  <si>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</si>
  <si>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</si>
  <si>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</si>
  <si>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</si>
  <si>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</si>
  <si>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</si>
  <si>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</si>
  <si>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</si>
  <si>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</si>
  <si>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</si>
  <si>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</si>
  <si>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</si>
  <si>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</si>
  <si>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</si>
  <si>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</si>
  <si>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</si>
  <si>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</si>
  <si>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</si>
  <si>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</si>
  <si>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</si>
  <si>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</si>
  <si>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</si>
  <si>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</si>
  <si>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</si>
  <si>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</si>
  <si>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</si>
  <si>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</si>
  <si>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</si>
  <si>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</si>
  <si>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</si>
  <si>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</si>
  <si>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</si>
  <si>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</si>
  <si>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</si>
  <si>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</si>
  <si>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</si>
  <si>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</si>
  <si>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</si>
  <si>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</si>
  <si>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</si>
  <si>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</si>
  <si>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</si>
  <si>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</si>
  <si>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</si>
  <si>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</si>
  <si>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</si>
  <si>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</si>
  <si>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</si>
  <si>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</si>
  <si>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</si>
  <si>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</si>
  <si>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</si>
  <si>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</si>
  <si>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</si>
  <si>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</si>
  <si>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</si>
  <si>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</si>
  <si>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</si>
  <si>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</si>
  <si>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</si>
  <si>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</si>
  <si>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</si>
  <si>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</si>
  <si>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</si>
  <si>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</si>
  <si>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</si>
  <si>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</si>
  <si>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</si>
  <si>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</si>
  <si>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</si>
  <si>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</si>
  <si>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</si>
  <si>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</si>
  <si>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</si>
  <si>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</si>
  <si>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</si>
  <si>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</si>
  <si>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</si>
  <si>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</si>
  <si>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</si>
  <si>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</si>
  <si>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</si>
  <si>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</si>
  <si>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</si>
  <si>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</si>
  <si>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</si>
  <si>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</si>
  <si>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</si>
  <si>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</si>
  <si>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</si>
  <si>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</si>
  <si>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</si>
  <si>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</si>
  <si>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</si>
  <si>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</si>
  <si>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</si>
  <si>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</si>
  <si>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</si>
  <si>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</si>
  <si>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</si>
  <si>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</si>
  <si>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</si>
  <si>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</si>
  <si>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</si>
  <si>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</si>
  <si>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</si>
  <si>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</si>
  <si>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</si>
  <si>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</si>
  <si>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</si>
  <si>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</si>
  <si>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</si>
  <si>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</si>
  <si>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</si>
  <si>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</si>
  <si>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</si>
  <si>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</si>
  <si>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</si>
  <si>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</si>
  <si>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</si>
  <si>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</si>
  <si>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</si>
  <si>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</si>
  <si>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</si>
  <si>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</si>
  <si>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</si>
  <si>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</si>
  <si>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</si>
  <si>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</si>
  <si>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</si>
  <si>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</si>
  <si>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</si>
  <si>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</si>
  <si>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</si>
  <si>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</si>
  <si>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</si>
  <si>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</si>
  <si>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</si>
  <si>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</si>
  <si>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</si>
  <si>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</si>
  <si>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</si>
  <si>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</si>
  <si>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</si>
  <si>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</si>
  <si>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</si>
  <si>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</si>
  <si>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</si>
  <si>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</si>
  <si>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</si>
  <si>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</si>
  <si>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</si>
  <si>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</si>
  <si>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</si>
  <si>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</si>
  <si>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</si>
  <si>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</si>
  <si>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</si>
  <si>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</si>
  <si>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</si>
  <si>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</si>
  <si>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</si>
  <si>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</si>
  <si>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</si>
  <si>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</si>
  <si>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</si>
  <si>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</si>
  <si>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</si>
  <si>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</si>
  <si>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</si>
  <si>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</si>
  <si>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</si>
  <si>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</si>
  <si>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</si>
  <si>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</si>
  <si>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</si>
  <si>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</si>
  <si>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</si>
  <si>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</si>
  <si>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</si>
  <si>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</si>
  <si>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</si>
  <si>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</si>
  <si>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</si>
  <si>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</si>
  <si>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</si>
  <si>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</si>
  <si>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</si>
  <si>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</si>
  <si>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</si>
  <si>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</si>
  <si>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</si>
  <si>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</si>
  <si>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</si>
  <si>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</si>
  <si>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</si>
  <si>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</si>
  <si>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</si>
  <si>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</si>
  <si>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</si>
  <si>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</si>
  <si>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</si>
  <si>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</si>
  <si>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</si>
  <si>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</si>
  <si>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</si>
  <si>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</si>
  <si>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</si>
  <si>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</si>
  <si>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</si>
  <si>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</si>
  <si>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</si>
  <si>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</si>
  <si>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</si>
  <si>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</si>
  <si>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</si>
  <si>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</si>
  <si>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</si>
  <si>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</si>
  <si>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</si>
  <si>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</si>
  <si>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</si>
  <si>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</si>
  <si>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</si>
  <si>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</si>
  <si>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</si>
  <si>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</si>
  <si>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</si>
  <si>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</si>
  <si>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</si>
  <si>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</si>
  <si>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</si>
  <si>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</si>
  <si>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</si>
  <si>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</si>
  <si>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</si>
  <si>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</si>
  <si>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</si>
  <si>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</si>
  <si>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</si>
  <si>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</si>
  <si>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</si>
  <si>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</si>
  <si>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</si>
  <si>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</si>
  <si>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</si>
  <si>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</si>
  <si>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</si>
  <si>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</si>
  <si>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</si>
  <si>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</si>
  <si>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</si>
  <si>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</si>
  <si>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</si>
  <si>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</si>
  <si>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</si>
  <si>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</si>
  <si>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</si>
  <si>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</si>
  <si>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</si>
  <si>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</si>
  <si>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</si>
  <si>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</si>
  <si>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</si>
  <si>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</si>
  <si>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</si>
  <si>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</si>
  <si>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</si>
  <si>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</si>
  <si>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</si>
  <si>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</si>
  <si>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</si>
  <si>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</si>
  <si>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</si>
  <si>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</si>
  <si>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</si>
  <si>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</si>
  <si>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</si>
  <si>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</si>
  <si>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</si>
  <si>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</si>
  <si>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</si>
  <si>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</si>
  <si>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</si>
  <si>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</si>
  <si>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</si>
  <si>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</si>
  <si>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</si>
  <si>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</si>
  <si>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</si>
  <si>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</si>
  <si>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</si>
  <si>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</si>
  <si>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</si>
  <si>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</si>
  <si>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</si>
  <si>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</si>
  <si>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</si>
  <si>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</si>
  <si>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</si>
  <si>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</si>
  <si>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</si>
  <si>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</si>
  <si>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</si>
  <si>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</si>
  <si>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</si>
  <si>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</si>
  <si>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</si>
  <si>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</si>
  <si>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</si>
  <si>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</si>
  <si>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</si>
  <si>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</si>
  <si>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</si>
  <si>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</si>
  <si>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</si>
  <si>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</si>
  <si>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</si>
  <si>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</si>
  <si>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</si>
  <si>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</si>
  <si>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</si>
  <si>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</si>
  <si>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</si>
  <si>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</si>
  <si>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</si>
  <si>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</si>
  <si>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</si>
  <si>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</si>
  <si>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</si>
  <si>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</si>
  <si>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</si>
  <si>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</si>
  <si>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</si>
  <si>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</si>
  <si>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</si>
  <si>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</si>
  <si>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</si>
  <si>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</si>
  <si>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</si>
  <si>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</si>
  <si>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</si>
  <si>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</si>
  <si>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</si>
  <si>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</si>
  <si>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</si>
  <si>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</si>
  <si>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</si>
  <si>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</si>
  <si>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</si>
  <si>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</si>
  <si>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</si>
  <si>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</si>
  <si>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</si>
  <si>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</si>
  <si>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</si>
  <si>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</si>
  <si>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</si>
  <si>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</si>
  <si>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</si>
  <si>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</si>
  <si>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</si>
  <si>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</si>
  <si>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</si>
  <si>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</si>
  <si>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</si>
  <si>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</si>
  <si>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</si>
  <si>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</si>
  <si>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</si>
  <si>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</si>
  <si>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</si>
  <si>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</si>
  <si>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</si>
  <si>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</si>
  <si>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</si>
  <si>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</si>
  <si>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</si>
  <si>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</si>
  <si>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</si>
  <si>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</si>
  <si>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</si>
  <si>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</si>
  <si>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</si>
  <si>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</si>
  <si>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</si>
  <si>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</si>
  <si>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</si>
  <si>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</si>
  <si>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</si>
  <si>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</si>
  <si>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</si>
  <si>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</si>
  <si>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</si>
  <si>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</si>
  <si>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</si>
  <si>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</si>
  <si>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</si>
  <si>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</si>
  <si>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</si>
  <si>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</si>
  <si>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</si>
  <si>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</si>
  <si>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</si>
  <si>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</si>
  <si>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</si>
  <si>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</si>
  <si>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</si>
  <si>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</si>
  <si>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</si>
  <si>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</si>
  <si>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</si>
  <si>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</si>
  <si>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</si>
  <si>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</si>
  <si>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</si>
  <si>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</si>
  <si>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</si>
  <si>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</si>
  <si>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</si>
  <si>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</si>
  <si>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</si>
  <si>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</si>
  <si>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</si>
  <si>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</si>
  <si>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</si>
  <si>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</si>
  <si>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</si>
  <si>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</si>
  <si>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</si>
  <si>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</si>
  <si>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</si>
  <si>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</si>
  <si>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</si>
  <si>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</si>
  <si>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</si>
  <si>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</si>
  <si>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</si>
  <si>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</si>
  <si>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</si>
  <si>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</si>
  <si>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</si>
  <si>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</si>
  <si>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</si>
  <si>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</si>
  <si>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</si>
  <si>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</si>
  <si>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</si>
  <si>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</si>
  <si>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</si>
  <si>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</si>
  <si>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</si>
  <si>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</si>
  <si>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</si>
  <si>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</si>
  <si>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</si>
  <si>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</si>
  <si>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</si>
  <si>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</si>
  <si>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</si>
  <si>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</si>
  <si>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</si>
  <si>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</si>
  <si>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</si>
  <si>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</si>
  <si>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</si>
  <si>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</si>
  <si>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</si>
  <si>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</si>
  <si>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</si>
  <si>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</si>
  <si>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</si>
  <si>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</si>
  <si>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</si>
  <si>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</si>
  <si>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</si>
  <si>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</si>
  <si>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</si>
  <si>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</si>
  <si>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</si>
  <si>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</si>
  <si>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</si>
  <si>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</si>
  <si>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</si>
  <si>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</si>
  <si>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</si>
  <si>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</si>
  <si>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</si>
  <si>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</si>
  <si>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</si>
  <si>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</si>
  <si>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</si>
  <si>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</si>
  <si>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</si>
  <si>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</si>
  <si>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</si>
  <si>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</si>
  <si>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</si>
  <si>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</si>
  <si>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</si>
  <si>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</si>
  <si>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</si>
  <si>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</si>
  <si>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</si>
  <si>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</si>
  <si>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</si>
  <si>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</si>
  <si>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</si>
  <si>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</si>
  <si>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</si>
  <si>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</si>
  <si>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</si>
  <si>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</si>
  <si>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</si>
  <si>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</si>
  <si>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</si>
  <si>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</si>
  <si>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</si>
  <si>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</si>
  <si>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</si>
  <si>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</si>
  <si>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</si>
  <si>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</si>
  <si>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</si>
  <si>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</si>
  <si>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</si>
  <si>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</si>
  <si>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</si>
  <si>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</si>
  <si>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</si>
  <si>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</si>
  <si>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</si>
  <si>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</si>
  <si>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</si>
  <si>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</si>
  <si>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</si>
  <si>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</si>
  <si>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</si>
  <si>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</si>
  <si>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</si>
  <si>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</si>
  <si>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</si>
  <si>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</si>
  <si>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</si>
  <si>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</si>
  <si>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</si>
  <si>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</si>
  <si>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</si>
  <si>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</si>
  <si>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</si>
  <si>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</si>
  <si>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</si>
  <si>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</si>
  <si>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</si>
  <si>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</si>
  <si>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</si>
  <si>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</si>
  <si>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</si>
  <si>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</si>
  <si>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</si>
  <si>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</si>
  <si>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</si>
  <si>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</si>
  <si>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</si>
  <si>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</si>
  <si>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</si>
  <si>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</si>
  <si>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</si>
  <si>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</si>
  <si>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</si>
  <si>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</si>
  <si>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</si>
  <si>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</si>
  <si>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</si>
  <si>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</si>
  <si>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</si>
  <si>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</si>
  <si>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</si>
  <si>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</si>
  <si>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</si>
  <si>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</si>
  <si>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</si>
  <si>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</si>
  <si>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</si>
  <si>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</si>
  <si>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</si>
  <si>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</si>
  <si>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</si>
  <si>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</si>
  <si>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</si>
  <si>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</si>
  <si>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</si>
  <si>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</si>
  <si>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</si>
  <si>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</si>
  <si>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</si>
  <si>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</si>
  <si>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</si>
  <si>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</si>
  <si>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</si>
  <si>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</si>
  <si>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</si>
  <si>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</si>
  <si>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</si>
  <si>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</si>
  <si>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</si>
  <si>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</si>
  <si>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</si>
  <si>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</si>
  <si>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</si>
  <si>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</si>
  <si>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</si>
  <si>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</si>
  <si>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</si>
  <si>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</si>
  <si>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</si>
  <si>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</si>
  <si>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</si>
  <si>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</si>
  <si>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</si>
  <si>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</si>
  <si>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</si>
  <si>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</si>
  <si>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</si>
  <si>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</si>
  <si>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</si>
  <si>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</si>
  <si>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</si>
  <si>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</si>
  <si>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</si>
  <si>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</si>
  <si>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</si>
  <si>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</si>
  <si>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</si>
  <si>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</si>
  <si>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</si>
  <si>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</si>
  <si>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</si>
  <si>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</si>
  <si>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</si>
  <si>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</si>
  <si>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</si>
  <si>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</si>
  <si>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</si>
  <si>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</si>
  <si>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</si>
  <si>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</si>
  <si>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</si>
  <si>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</si>
  <si>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</si>
  <si>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</si>
  <si>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</si>
  <si>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</si>
  <si>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</si>
  <si>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</si>
  <si>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</si>
  <si>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</si>
  <si>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</si>
  <si>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</si>
  <si>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</si>
  <si>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</si>
  <si>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</si>
  <si>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</si>
  <si>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</si>
  <si>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</si>
  <si>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</si>
  <si>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</si>
  <si>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</si>
  <si>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</si>
  <si>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</si>
  <si>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</si>
  <si>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</si>
  <si>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</si>
  <si>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</si>
  <si>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</si>
  <si>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</si>
  <si>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</si>
  <si>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</si>
  <si>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</si>
  <si>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</si>
  <si>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</si>
  <si>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</si>
  <si>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</si>
  <si>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</si>
  <si>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</si>
  <si>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</si>
  <si>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</si>
  <si>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</si>
  <si>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</si>
  <si>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</si>
  <si>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</si>
  <si>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</si>
  <si>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</si>
  <si>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</si>
  <si>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</si>
  <si>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</si>
  <si>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</si>
  <si>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</si>
  <si>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</si>
  <si>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</si>
  <si>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</si>
  <si>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</si>
  <si>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</si>
  <si>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</si>
  <si>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</si>
  <si>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</si>
  <si>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</si>
  <si>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</si>
  <si>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</si>
  <si>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</si>
  <si>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</si>
  <si>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</si>
  <si>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</si>
  <si>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</si>
  <si>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</si>
  <si>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</si>
  <si>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</si>
  <si>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</si>
  <si>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</si>
  <si>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</si>
  <si>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</si>
  <si>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</si>
  <si>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</si>
  <si>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</si>
  <si>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</si>
  <si>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</si>
  <si>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</si>
  <si>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</si>
  <si>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</si>
  <si>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</si>
  <si>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</si>
  <si>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</si>
  <si>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</si>
  <si>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</si>
  <si>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</si>
  <si>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</si>
  <si>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</si>
  <si>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</si>
  <si>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</si>
  <si>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</si>
  <si>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</si>
  <si>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</si>
  <si>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</si>
  <si>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</si>
  <si>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</si>
  <si>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</si>
  <si>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</si>
  <si>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</si>
  <si>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</si>
  <si>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</si>
  <si>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</si>
  <si>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</si>
  <si>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</si>
  <si>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</si>
  <si>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</si>
  <si>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</si>
  <si>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</si>
  <si>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</si>
  <si>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</si>
  <si>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</si>
  <si>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</si>
  <si>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</si>
  <si>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</si>
  <si>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</si>
  <si>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</si>
  <si>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</si>
  <si>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</si>
  <si>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</si>
  <si>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</si>
  <si>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</si>
  <si>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</si>
  <si>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</si>
  <si>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</si>
  <si>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</si>
  <si>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</si>
  <si>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</si>
  <si>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</si>
  <si>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</si>
  <si>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</si>
  <si>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</si>
  <si>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</si>
  <si>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</si>
  <si>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</si>
  <si>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</si>
  <si>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</si>
  <si>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</si>
  <si>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</si>
  <si>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</si>
  <si>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</si>
  <si>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</si>
  <si>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</si>
  <si>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</si>
  <si>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</si>
  <si>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</si>
  <si>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</si>
  <si>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</si>
  <si>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</si>
  <si>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</si>
  <si>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</si>
  <si>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</si>
  <si>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</si>
  <si>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</si>
  <si>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</si>
  <si>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</si>
  <si>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</si>
  <si>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</si>
  <si>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</si>
  <si>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</si>
  <si>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</si>
  <si>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</si>
  <si>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</si>
  <si>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</si>
  <si>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</si>
  <si>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</si>
  <si>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</si>
  <si>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</si>
  <si>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</si>
  <si>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</si>
  <si>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</si>
  <si>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</si>
  <si>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</si>
  <si>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</si>
  <si>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</si>
  <si>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</si>
  <si>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</si>
  <si>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</si>
  <si>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</si>
  <si>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</si>
  <si>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</si>
  <si>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</si>
  <si>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</si>
  <si>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</si>
  <si>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</si>
  <si>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</si>
  <si>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</si>
  <si>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</si>
  <si>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</si>
  <si>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</si>
  <si>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</si>
  <si>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</si>
  <si>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</si>
  <si>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</si>
  <si>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</si>
  <si>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</si>
  <si>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</si>
  <si>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</si>
  <si>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</si>
  <si>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</si>
  <si>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</si>
  <si>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</si>
  <si>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</si>
  <si>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</si>
  <si>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</si>
  <si>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</si>
  <si>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</si>
  <si>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</si>
  <si>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</si>
  <si>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</si>
  <si>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</si>
  <si>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</si>
  <si>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</si>
  <si>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</si>
  <si>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</si>
  <si>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</si>
  <si>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</si>
  <si>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</si>
  <si>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</si>
  <si>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</si>
  <si>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</si>
  <si>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</si>
  <si>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</si>
  <si>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</si>
  <si>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</si>
  <si>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</si>
  <si>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</si>
  <si>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</si>
  <si>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</si>
  <si>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</si>
  <si>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</si>
  <si>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</si>
  <si>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</si>
  <si>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</si>
  <si>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</si>
  <si>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</si>
  <si>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</si>
  <si>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</si>
  <si>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</si>
  <si>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</si>
  <si>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</si>
  <si>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</si>
  <si>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</si>
  <si>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</si>
  <si>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</si>
  <si>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</si>
  <si>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</si>
  <si>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</si>
  <si>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</si>
  <si>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</si>
  <si>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</si>
  <si>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</si>
  <si>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</si>
  <si>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</si>
  <si>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</si>
  <si>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</si>
  <si>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</si>
  <si>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</si>
  <si>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</si>
  <si>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</si>
  <si>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</si>
  <si>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</si>
  <si>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</si>
  <si>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</si>
  <si>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</si>
  <si>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</si>
  <si>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</si>
  <si>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</si>
  <si>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</si>
  <si>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</si>
  <si>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</si>
  <si>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</si>
  <si>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</si>
  <si>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</si>
  <si>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</si>
  <si>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</si>
  <si>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</si>
  <si>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</si>
  <si>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</si>
  <si>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</si>
  <si>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</si>
  <si>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</si>
  <si>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</si>
  <si>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</si>
  <si>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</si>
  <si>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</si>
  <si>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</si>
  <si>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</si>
  <si>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</si>
  <si>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</si>
  <si>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</si>
  <si>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</si>
  <si>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</si>
  <si>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</si>
  <si>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</si>
  <si>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</si>
  <si>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</si>
  <si>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</si>
  <si>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</si>
  <si>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</si>
  <si>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</si>
  <si>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</si>
  <si>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</si>
  <si>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</si>
  <si>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</si>
  <si>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</si>
  <si>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</si>
  <si>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</si>
  <si>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</si>
  <si>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</si>
  <si>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</si>
  <si>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</si>
  <si>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</si>
  <si>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</si>
  <si>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</si>
  <si>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</si>
  <si>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</si>
  <si>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</si>
  <si>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</si>
  <si>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</si>
  <si>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</si>
  <si>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</si>
  <si>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</si>
  <si>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</si>
  <si>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</si>
  <si>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</si>
  <si>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</si>
  <si>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</si>
  <si>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</si>
  <si>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</si>
  <si>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</si>
  <si>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</si>
  <si>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</si>
  <si>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</si>
  <si>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</si>
  <si>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</si>
  <si>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</si>
  <si>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</si>
  <si>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</si>
  <si>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</si>
  <si>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</si>
  <si>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</si>
  <si>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</si>
  <si>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</si>
  <si>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</si>
  <si>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</si>
  <si>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</si>
  <si>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</si>
  <si>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</si>
  <si>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</si>
  <si>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</si>
  <si>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</si>
  <si>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</si>
  <si>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</si>
  <si>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</si>
  <si>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</si>
  <si>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</si>
  <si>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</si>
  <si>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</si>
  <si>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</si>
  <si>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</si>
  <si>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</si>
  <si>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</si>
  <si>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</si>
  <si>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</si>
  <si>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</si>
  <si>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</si>
  <si>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</si>
  <si>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</si>
  <si>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</si>
  <si>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</si>
  <si>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</si>
  <si>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</si>
  <si>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</si>
  <si>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</si>
  <si>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</si>
  <si>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</si>
  <si>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</si>
  <si>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</si>
  <si>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</si>
  <si>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</si>
  <si>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</si>
  <si>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</si>
  <si>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</si>
  <si>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</si>
  <si>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</si>
  <si>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</si>
  <si>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</si>
  <si>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</si>
  <si>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</si>
  <si>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</si>
  <si>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</si>
  <si>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</si>
  <si>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</si>
  <si>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</si>
  <si>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</si>
  <si>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</si>
  <si>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</si>
  <si>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</si>
  <si>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</si>
  <si>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</si>
  <si>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</si>
  <si>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</si>
  <si>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</si>
  <si>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</si>
  <si>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</si>
  <si>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</si>
  <si>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</si>
  <si>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</si>
  <si>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</si>
  <si>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</si>
  <si>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</si>
  <si>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</si>
  <si>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</si>
  <si>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</si>
  <si>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</si>
  <si>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</si>
  <si>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</si>
  <si>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</si>
  <si>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</si>
  <si>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</si>
  <si>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</si>
  <si>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</si>
  <si>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</si>
  <si>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</si>
  <si>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</si>
  <si>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</si>
  <si>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</si>
  <si>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</si>
  <si>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</si>
  <si>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</si>
  <si>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</si>
  <si>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</si>
  <si>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</si>
  <si>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</si>
  <si>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</si>
  <si>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</si>
  <si>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</si>
  <si>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</si>
  <si>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</si>
  <si>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</si>
  <si>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</si>
  <si>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</si>
  <si>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</si>
  <si>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</si>
  <si>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</si>
  <si>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</si>
  <si>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</si>
  <si>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</si>
  <si>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</si>
  <si>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</si>
  <si>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</si>
  <si>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</si>
  <si>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</si>
  <si>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</si>
  <si>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</si>
  <si>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</si>
  <si>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</si>
  <si>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</si>
  <si>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</si>
  <si>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</si>
  <si>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</si>
  <si>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</si>
  <si>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</si>
  <si>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</si>
  <si>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</si>
  <si>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</si>
  <si>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</si>
  <si>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</si>
  <si>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</si>
  <si>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</si>
  <si>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</si>
  <si>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</si>
  <si>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</si>
  <si>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</si>
  <si>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</si>
  <si>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</si>
  <si>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</si>
  <si>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</si>
  <si>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</si>
  <si>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</si>
  <si>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</si>
  <si>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</si>
  <si>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</si>
  <si>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</si>
  <si>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</si>
  <si>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</si>
  <si>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</si>
  <si>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</si>
  <si>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</si>
  <si>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</si>
  <si>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</si>
  <si>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</si>
  <si>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</si>
  <si>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</si>
  <si>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</si>
  <si>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</si>
  <si>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</si>
  <si>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</si>
  <si>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</si>
  <si>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</si>
  <si>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</si>
  <si>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</si>
  <si>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</si>
  <si>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</si>
  <si>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</si>
  <si>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</si>
  <si>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</si>
  <si>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</si>
  <si>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</si>
  <si>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</si>
  <si>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</si>
  <si>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</si>
  <si>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</si>
  <si>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</si>
  <si>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</si>
  <si>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</si>
  <si>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</si>
  <si>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</si>
  <si>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</si>
  <si>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</si>
  <si>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</si>
  <si>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</si>
  <si>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</si>
  <si>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</si>
  <si>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</si>
  <si>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</si>
  <si>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</si>
  <si>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</si>
  <si>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</si>
  <si>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</si>
  <si>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</si>
  <si>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</si>
  <si>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</si>
  <si>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</si>
  <si>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</si>
  <si>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</si>
  <si>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</si>
  <si>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</si>
  <si>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</si>
  <si>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</si>
  <si>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</si>
  <si>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</si>
  <si>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</si>
  <si>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</si>
  <si>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</si>
  <si>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</si>
  <si>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</si>
  <si>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</si>
  <si>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</si>
  <si>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</si>
  <si>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</si>
  <si>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</si>
  <si>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</si>
  <si>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</si>
  <si>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</si>
  <si>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</si>
  <si>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</si>
  <si>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</si>
  <si>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</si>
  <si>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</si>
  <si>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</si>
  <si>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</si>
  <si>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</si>
  <si>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</si>
  <si>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</si>
  <si>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</si>
  <si>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</si>
  <si>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</si>
  <si>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</si>
  <si>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</si>
  <si>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</si>
  <si>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</si>
  <si>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</si>
  <si>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</si>
  <si>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</si>
  <si>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</si>
  <si>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</si>
  <si>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</si>
  <si>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</si>
  <si>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</si>
  <si>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</si>
  <si>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</si>
  <si>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</si>
  <si>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</si>
  <si>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</si>
  <si>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</si>
  <si>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</si>
  <si>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</si>
  <si>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</si>
  <si>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</si>
  <si>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</si>
  <si>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</si>
  <si>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</si>
  <si>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</si>
  <si>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</si>
  <si>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</si>
  <si>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</si>
  <si>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</si>
  <si>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</si>
  <si>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</si>
  <si>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</si>
  <si>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</si>
  <si>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</si>
  <si>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</si>
  <si>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</si>
  <si>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</si>
  <si>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</si>
  <si>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</si>
  <si>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</si>
  <si>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</si>
  <si>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</si>
  <si>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</si>
  <si>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</si>
  <si>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</si>
  <si>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</si>
  <si>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</si>
  <si>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</si>
  <si>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</si>
  <si>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</si>
  <si>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</si>
  <si>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</si>
  <si>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</si>
  <si>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</si>
  <si>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</si>
  <si>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</si>
  <si>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</si>
  <si>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</si>
  <si>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</si>
  <si>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</si>
  <si>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</si>
  <si>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</si>
  <si>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</si>
  <si>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</si>
  <si>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</si>
  <si>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</si>
  <si>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</si>
  <si>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</si>
  <si>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</si>
  <si>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</si>
  <si>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</si>
  <si>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</si>
  <si>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</si>
  <si>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</si>
  <si>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</si>
  <si>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</si>
  <si>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</si>
  <si>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</si>
  <si>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</si>
  <si>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</si>
  <si>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</si>
  <si>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</si>
  <si>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</si>
  <si>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</si>
  <si>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</si>
  <si>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</si>
  <si>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</si>
  <si>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</si>
  <si>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</si>
  <si>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</si>
  <si>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</si>
  <si>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</si>
  <si>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</si>
  <si>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</si>
  <si>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</si>
  <si>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</si>
  <si>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</si>
  <si>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</si>
  <si>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</si>
  <si>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</si>
  <si>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</si>
  <si>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</si>
  <si>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</si>
  <si>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</si>
  <si>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</si>
  <si>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</si>
  <si>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</si>
  <si>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</si>
  <si>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</si>
  <si>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</si>
  <si>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</si>
  <si>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</si>
  <si>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</si>
  <si>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</si>
  <si>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</si>
  <si>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</si>
  <si>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</si>
  <si>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</si>
  <si>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</si>
  <si>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</si>
  <si>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</si>
  <si>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</si>
  <si>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</si>
  <si>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</si>
  <si>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</si>
  <si>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</si>
  <si>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</si>
  <si>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</si>
  <si>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</si>
  <si>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</si>
  <si>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</si>
  <si>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</si>
  <si>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</si>
  <si>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</si>
  <si>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</si>
  <si>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</si>
  <si>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</si>
  <si>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</si>
  <si>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</si>
  <si>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</si>
  <si>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</si>
  <si>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</si>
  <si>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</si>
  <si>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</si>
  <si>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</si>
  <si>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</si>
  <si>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</si>
  <si>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</si>
  <si>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</si>
  <si>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</si>
  <si>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</si>
  <si>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</si>
  <si>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</si>
  <si>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</si>
  <si>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</si>
  <si>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</si>
  <si>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</si>
  <si>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</si>
  <si>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</si>
  <si>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</si>
  <si>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</si>
  <si>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</si>
  <si>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</si>
  <si>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</si>
  <si>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</si>
  <si>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</si>
  <si>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</si>
  <si>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</si>
  <si>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</si>
  <si>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</si>
  <si>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</si>
  <si>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</si>
  <si>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</si>
  <si>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</si>
  <si>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</si>
  <si>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</si>
  <si>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</si>
  <si>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</si>
  <si>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</si>
  <si>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</si>
  <si>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</si>
  <si>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</si>
  <si>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</si>
  <si>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</si>
  <si>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</si>
  <si>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</si>
  <si>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</si>
  <si>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</si>
  <si>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</si>
  <si>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</si>
  <si>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</si>
  <si>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</si>
  <si>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</si>
  <si>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</si>
  <si>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</si>
  <si>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</si>
  <si>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</si>
  <si>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</si>
  <si>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</si>
  <si>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</si>
  <si>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</si>
  <si>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</si>
  <si>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</si>
  <si>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</si>
  <si>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</si>
  <si>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</si>
  <si>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</si>
  <si>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</si>
  <si>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</si>
  <si>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</si>
  <si>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</si>
  <si>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</si>
  <si>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</si>
  <si>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</si>
  <si>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</si>
  <si>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</si>
  <si>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</si>
  <si>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</si>
  <si>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</si>
  <si>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</si>
  <si>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</si>
  <si>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</si>
  <si>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</si>
  <si>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</si>
  <si>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</si>
  <si>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</si>
  <si>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</si>
  <si>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</si>
  <si>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</si>
  <si>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</si>
  <si>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</si>
  <si>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</si>
  <si>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</si>
  <si>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</si>
  <si>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</si>
  <si>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</si>
  <si>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</si>
  <si>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</si>
  <si>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</si>
  <si>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</si>
  <si>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</si>
  <si>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</si>
  <si>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</si>
  <si>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</si>
  <si>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</si>
  <si>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</si>
  <si>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</si>
  <si>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</si>
  <si>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</si>
  <si>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</si>
  <si>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</si>
  <si>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</si>
  <si>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</si>
  <si>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</si>
  <si>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</si>
  <si>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</si>
  <si>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</si>
  <si>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</si>
  <si>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</si>
  <si>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</si>
  <si>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</si>
  <si>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</si>
  <si>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</si>
  <si>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</si>
  <si>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</si>
  <si>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</si>
  <si>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</si>
  <si>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</si>
  <si>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</si>
  <si>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</si>
  <si>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</si>
  <si>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</si>
  <si>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</si>
  <si>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</si>
  <si>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</si>
  <si>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</si>
  <si>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</si>
  <si>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</si>
  <si>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</si>
  <si>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</si>
  <si>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</si>
  <si>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</si>
  <si>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</si>
  <si>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</si>
  <si>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</si>
  <si>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</si>
  <si>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</si>
  <si>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</si>
  <si>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</si>
  <si>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</si>
  <si>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</si>
  <si>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</si>
  <si>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</si>
  <si>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</si>
  <si>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</si>
  <si>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</si>
  <si>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</si>
  <si>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</si>
  <si>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</si>
  <si>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</si>
  <si>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</si>
  <si>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</si>
  <si>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</si>
  <si>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</si>
  <si>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</si>
  <si>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</si>
  <si>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</si>
  <si>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</si>
  <si>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</si>
  <si>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</si>
  <si>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</si>
  <si>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</si>
  <si>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</si>
  <si>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</si>
  <si>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</si>
  <si>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</si>
  <si>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</si>
  <si>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</si>
  <si>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</si>
  <si>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</si>
  <si>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</si>
  <si>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</si>
  <si>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</si>
  <si>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</si>
  <si>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</si>
  <si>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</si>
  <si>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</si>
  <si>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</si>
  <si>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</si>
  <si>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</si>
  <si>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</si>
  <si>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</si>
  <si>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</si>
  <si>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</si>
  <si>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</si>
  <si>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</si>
  <si>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</si>
  <si>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</si>
  <si>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</si>
  <si>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</si>
  <si>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</si>
  <si>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</si>
  <si>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</si>
  <si>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</si>
  <si>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</si>
  <si>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</si>
  <si>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</si>
  <si>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</si>
  <si>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</si>
  <si>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</si>
  <si>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</si>
  <si>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</si>
  <si>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</si>
  <si>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</si>
  <si>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</si>
  <si>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</si>
  <si>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</si>
  <si>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</si>
  <si>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</si>
  <si>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</si>
  <si>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</si>
  <si>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</si>
  <si>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</si>
  <si>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</si>
  <si>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</si>
  <si>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</si>
  <si>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</si>
  <si>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</si>
  <si>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</si>
  <si>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</si>
  <si>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</si>
  <si>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</si>
  <si>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</si>
  <si>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</si>
  <si>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</si>
  <si>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</si>
  <si>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</si>
  <si>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</si>
  <si>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</si>
  <si>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</si>
  <si>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</si>
  <si>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</si>
  <si>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</si>
  <si>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</si>
  <si>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</si>
  <si>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</si>
  <si>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</si>
  <si>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</si>
  <si>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</si>
  <si>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</si>
  <si>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</si>
  <si>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</si>
  <si>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</si>
  <si>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</si>
  <si>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</si>
  <si>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</si>
  <si>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</si>
  <si>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</si>
  <si>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</si>
  <si>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</si>
  <si>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</si>
  <si>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</si>
  <si>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</si>
  <si>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</si>
  <si>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</si>
  <si>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</si>
  <si>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</si>
  <si>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</si>
  <si>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</si>
  <si>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</si>
  <si>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</si>
  <si>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</si>
  <si>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</si>
  <si>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</si>
  <si>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</si>
  <si>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</si>
  <si>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</si>
  <si>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</si>
  <si>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</si>
  <si>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</si>
  <si>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</si>
  <si>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</si>
  <si>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</si>
  <si>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</si>
  <si>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</si>
  <si>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</si>
  <si>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</si>
  <si>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</si>
  <si>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</si>
  <si>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</si>
  <si>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</si>
  <si>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</si>
  <si>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</si>
  <si>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</si>
  <si>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</si>
  <si>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</si>
  <si>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</si>
  <si>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</si>
  <si>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</si>
  <si>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</si>
  <si>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</si>
  <si>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</si>
  <si>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</si>
  <si>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</si>
  <si>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</si>
  <si>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</si>
  <si>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</si>
  <si>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</si>
  <si>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</si>
  <si>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</si>
  <si>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</si>
  <si>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</si>
  <si>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</si>
  <si>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</si>
  <si>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</si>
  <si>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</si>
  <si>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</si>
  <si>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</si>
  <si>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</si>
  <si>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</si>
  <si>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</si>
  <si>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</si>
  <si>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</si>
  <si>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</si>
  <si>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</si>
  <si>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</si>
  <si>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</si>
  <si>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</si>
  <si>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</si>
  <si>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</si>
  <si>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</si>
  <si>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</si>
  <si>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</si>
  <si>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</si>
  <si>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</si>
  <si>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</si>
  <si>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</si>
  <si>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</si>
  <si>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</si>
  <si>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</si>
  <si>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</si>
  <si>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</si>
  <si>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</si>
  <si>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</si>
  <si>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</si>
  <si>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</si>
  <si>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</si>
  <si>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</si>
  <si>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</si>
  <si>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</si>
  <si>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</si>
  <si>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</si>
  <si>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</si>
  <si>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</si>
  <si>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</si>
  <si>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</si>
  <si>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</si>
  <si>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</si>
  <si>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</si>
  <si>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</si>
  <si>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</si>
  <si>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</si>
  <si>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</si>
  <si>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</si>
  <si>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</si>
  <si>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</si>
  <si>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</si>
  <si>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</si>
  <si>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</si>
  <si>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</si>
  <si>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</si>
  <si>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</si>
  <si>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</si>
  <si>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</si>
  <si>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</si>
  <si>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</si>
  <si>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</si>
  <si>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</si>
  <si>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</si>
  <si>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</si>
  <si>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</si>
  <si>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</si>
  <si>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</si>
  <si>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</si>
  <si>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</si>
  <si>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</si>
  <si>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</si>
  <si>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</si>
  <si>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</si>
  <si>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</si>
  <si>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</si>
  <si>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</si>
  <si>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</si>
  <si>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</si>
  <si>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</si>
  <si>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</si>
  <si>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</si>
  <si>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</si>
  <si>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</si>
  <si>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</si>
  <si>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</si>
  <si>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</si>
  <si>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</si>
  <si>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</si>
  <si>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</si>
  <si>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</si>
  <si>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</si>
  <si>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</si>
  <si>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</si>
  <si>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</si>
  <si>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</si>
  <si>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</si>
  <si>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</si>
  <si>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</si>
  <si>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</si>
  <si>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</si>
  <si>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</si>
  <si>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</si>
  <si>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</si>
  <si>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</si>
  <si>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</si>
  <si>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</si>
  <si>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</si>
  <si>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</si>
  <si>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</si>
  <si>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</si>
  <si>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</si>
  <si>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</si>
  <si>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</si>
  <si>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</si>
  <si>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</si>
  <si>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</si>
  <si>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</si>
  <si>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</si>
  <si>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</si>
  <si>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</si>
  <si>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</si>
  <si>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</si>
  <si>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</si>
  <si>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</si>
  <si>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</si>
  <si>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</si>
  <si>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</si>
  <si>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</si>
  <si>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</si>
  <si>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</si>
  <si>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</si>
  <si>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</si>
  <si>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</si>
  <si>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</si>
  <si>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</si>
  <si>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</si>
  <si>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</si>
  <si>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</si>
  <si>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</si>
  <si>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</si>
  <si>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</si>
  <si>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</si>
  <si>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</si>
  <si>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</si>
  <si>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</si>
  <si>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</si>
  <si>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</si>
  <si>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</si>
  <si>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</si>
  <si>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</si>
  <si>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</si>
  <si>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</si>
  <si>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</si>
  <si>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</si>
  <si>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</si>
  <si>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</si>
  <si>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</si>
  <si>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</si>
  <si>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</si>
  <si>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</si>
  <si>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</si>
  <si>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</si>
  <si>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</si>
  <si>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</si>
  <si>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</si>
  <si>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</si>
  <si>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</si>
  <si>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</si>
  <si>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</si>
  <si>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</si>
  <si>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</si>
  <si>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</si>
  <si>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</si>
  <si>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</si>
  <si>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</si>
  <si>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</si>
  <si>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</si>
  <si>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</si>
  <si>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</si>
  <si>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</si>
  <si>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</si>
  <si>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</si>
  <si>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</si>
  <si>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</si>
  <si>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</si>
  <si>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</si>
  <si>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</si>
  <si>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</si>
  <si>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</si>
  <si>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</si>
  <si>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</si>
  <si>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</si>
  <si>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</si>
  <si>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</si>
  <si>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</si>
  <si>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</si>
  <si>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</si>
  <si>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</si>
  <si>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</si>
  <si>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</si>
  <si>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</si>
  <si>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</si>
  <si>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</si>
  <si>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</si>
  <si>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</si>
  <si>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</si>
  <si>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</si>
  <si>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</si>
  <si>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</si>
  <si>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</si>
  <si>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</si>
  <si>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</si>
  <si>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</si>
  <si>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</si>
  <si>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</si>
  <si>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</si>
  <si>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</si>
  <si>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</si>
  <si>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</si>
  <si>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</si>
  <si>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</si>
  <si>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</si>
  <si>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</si>
  <si>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</si>
  <si>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</si>
  <si>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</si>
  <si>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</si>
  <si>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</si>
  <si>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</si>
  <si>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</si>
  <si>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</si>
  <si>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</si>
  <si>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</si>
  <si>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</si>
  <si>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</si>
  <si>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</si>
  <si>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</si>
  <si>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</si>
  <si>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</si>
  <si>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</si>
  <si>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</si>
  <si>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</si>
  <si>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</si>
  <si>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</si>
  <si>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</si>
  <si>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</si>
  <si>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</si>
  <si>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</si>
  <si>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</si>
  <si>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</si>
  <si>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</si>
  <si>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</si>
  <si>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</si>
  <si>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</si>
  <si>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</si>
  <si>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</si>
  <si>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</si>
  <si>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</si>
  <si>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</si>
  <si>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</si>
  <si>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</si>
  <si>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</si>
  <si>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</si>
  <si>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</si>
  <si>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</si>
  <si>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</si>
  <si>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</si>
  <si>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</si>
  <si>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</si>
  <si>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</si>
  <si>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</si>
  <si>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</si>
  <si>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</si>
  <si>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</si>
  <si>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</si>
  <si>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</si>
  <si>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</si>
  <si>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</si>
  <si>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</si>
  <si>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</si>
  <si>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</si>
  <si>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</si>
  <si>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</si>
  <si>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</si>
  <si>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</si>
  <si>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</si>
  <si>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</si>
  <si>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</si>
  <si>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</si>
  <si>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</si>
  <si>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</si>
  <si>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</si>
  <si>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</si>
  <si>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</si>
  <si>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</si>
  <si>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</si>
  <si>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</si>
  <si>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</si>
  <si>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</si>
  <si>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</si>
  <si>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</si>
  <si>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</si>
  <si>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</si>
  <si>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</si>
  <si>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</si>
  <si>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</si>
  <si>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</si>
  <si>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</si>
  <si>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</si>
  <si>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</si>
  <si>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</si>
  <si>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</si>
  <si>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</si>
  <si>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</si>
  <si>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</si>
  <si>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</si>
  <si>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</si>
  <si>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</si>
  <si>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</si>
  <si>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</si>
  <si>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</si>
  <si>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</si>
  <si>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</si>
  <si>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</si>
  <si>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</si>
  <si>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</si>
  <si>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</si>
  <si>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</si>
  <si>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</si>
  <si>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</si>
  <si>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</si>
  <si>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</si>
  <si>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</si>
  <si>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</si>
  <si>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</si>
  <si>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</si>
  <si>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</si>
  <si>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</si>
  <si>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</si>
  <si>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</si>
  <si>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</si>
  <si>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</si>
  <si>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</si>
  <si>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</si>
  <si>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</si>
  <si>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</si>
  <si>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</si>
  <si>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</si>
  <si>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</si>
  <si>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</si>
  <si>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</si>
  <si>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</si>
  <si>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</si>
  <si>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</si>
  <si>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</si>
  <si>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</si>
  <si>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</si>
  <si>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</si>
  <si>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</si>
  <si>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</si>
  <si>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</si>
  <si>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</si>
  <si>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</si>
  <si>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</si>
  <si>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</si>
  <si>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</si>
  <si>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</si>
  <si>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</si>
  <si>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</si>
  <si>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</si>
  <si>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</si>
  <si>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</si>
  <si>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</si>
  <si>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</si>
  <si>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</si>
  <si>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</si>
  <si>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</si>
  <si>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</si>
  <si>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</si>
  <si>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</si>
  <si>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</si>
  <si>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</si>
  <si>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</si>
  <si>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</si>
  <si>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</si>
  <si>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</si>
  <si>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</si>
  <si>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</si>
  <si>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</si>
  <si>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</si>
  <si>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</si>
  <si>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</si>
  <si>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</si>
  <si>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</si>
  <si>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</si>
  <si>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</si>
  <si>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</si>
  <si>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</si>
  <si>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</si>
  <si>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</si>
  <si>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</si>
  <si>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</si>
  <si>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</si>
  <si>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</si>
  <si>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</si>
  <si>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</si>
  <si>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</si>
  <si>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</si>
  <si>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</si>
  <si>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</si>
  <si>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</si>
  <si>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</si>
  <si>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</si>
  <si>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</si>
  <si>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</si>
  <si>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</si>
  <si>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</si>
  <si>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</si>
  <si>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</si>
  <si>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</si>
  <si>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</si>
  <si>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</si>
  <si>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</si>
  <si>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</si>
  <si>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</si>
  <si>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</si>
  <si>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</si>
  <si>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</si>
  <si>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</si>
  <si>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</si>
  <si>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</si>
  <si>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</si>
  <si>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</si>
  <si>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</si>
  <si>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</si>
  <si>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</si>
  <si>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</si>
  <si>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</si>
  <si>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</si>
  <si>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</si>
  <si>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</si>
  <si>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</si>
  <si>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</si>
  <si>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</si>
  <si>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</si>
  <si>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</si>
  <si>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</si>
  <si>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</si>
  <si>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</si>
  <si>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</si>
  <si>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</si>
  <si>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</si>
  <si>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</si>
  <si>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</si>
  <si>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</si>
  <si>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</si>
  <si>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</si>
  <si>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</si>
  <si>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</si>
  <si>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</si>
  <si>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</si>
  <si>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</si>
  <si>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</si>
  <si>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</si>
  <si>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</si>
  <si>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</si>
  <si>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</si>
  <si>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</si>
  <si>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</si>
  <si>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</si>
  <si>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</si>
  <si>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</si>
  <si>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</si>
  <si>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</si>
  <si>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</si>
  <si>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</si>
  <si>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</si>
  <si>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</si>
  <si>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</si>
  <si>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</si>
  <si>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</si>
  <si>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</si>
  <si>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</si>
  <si>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</si>
  <si>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</si>
  <si>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</si>
  <si>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</si>
  <si>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</si>
  <si>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</si>
  <si>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</si>
  <si>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</si>
  <si>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</si>
  <si>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</si>
  <si>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</si>
  <si>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</si>
  <si>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</si>
  <si>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</si>
  <si>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</si>
  <si>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</si>
  <si>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</si>
  <si>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</si>
  <si>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</si>
  <si>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</si>
  <si>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</si>
  <si>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</si>
  <si>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</si>
  <si>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</si>
  <si>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</si>
  <si>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</si>
  <si>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</si>
  <si>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</si>
  <si>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</si>
  <si>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</si>
  <si>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</si>
  <si>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</si>
  <si>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</si>
  <si>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</si>
  <si>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</si>
  <si>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</si>
  <si>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</si>
  <si>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</si>
  <si>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</si>
  <si>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</si>
  <si>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</si>
  <si>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</si>
  <si>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</si>
  <si>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</si>
  <si>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</si>
  <si>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</si>
  <si>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</si>
  <si>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</si>
  <si>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</si>
  <si>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</si>
  <si>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</si>
  <si>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</si>
  <si>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</si>
  <si>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</si>
  <si>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</si>
  <si>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</si>
  <si>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</si>
  <si>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</si>
  <si>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</si>
  <si>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</si>
  <si>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</si>
  <si>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</si>
  <si>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</si>
  <si>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</si>
  <si>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</si>
  <si>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</si>
  <si>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</si>
  <si>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</si>
  <si>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</si>
  <si>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</si>
  <si>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</si>
  <si>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</si>
  <si>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</si>
  <si>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</si>
  <si>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</si>
  <si>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</si>
  <si>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</si>
  <si>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</si>
  <si>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</si>
  <si>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</si>
  <si>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</si>
  <si>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</si>
  <si>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</si>
  <si>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</si>
  <si>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</si>
  <si>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</si>
  <si>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</si>
  <si>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</si>
  <si>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</si>
  <si>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</si>
  <si>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</si>
  <si>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</si>
  <si>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</si>
  <si>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</si>
  <si>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</si>
  <si>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</si>
  <si>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</si>
  <si>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</si>
  <si>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</si>
  <si>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</si>
  <si>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</si>
  <si>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</si>
  <si>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</si>
  <si>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</si>
  <si>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</si>
  <si>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</si>
  <si>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</si>
  <si>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</si>
  <si>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</si>
  <si>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</si>
  <si>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</si>
  <si>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</si>
  <si>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</si>
  <si>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</si>
  <si>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</si>
  <si>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</si>
  <si>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</si>
  <si>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</si>
  <si>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</si>
  <si>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</si>
  <si>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</si>
  <si>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</si>
  <si>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</si>
  <si>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</si>
  <si>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</si>
  <si>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</si>
  <si>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</si>
  <si>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</si>
  <si>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</si>
  <si>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</si>
  <si>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</si>
  <si>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</si>
  <si>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</si>
  <si>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</si>
  <si>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</si>
  <si>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</si>
  <si>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</si>
  <si>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</si>
  <si>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</si>
  <si>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</si>
  <si>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</si>
  <si>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</si>
  <si>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</si>
  <si>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</si>
  <si>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</si>
  <si>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</si>
  <si>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</si>
  <si>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</si>
  <si>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</si>
  <si>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</si>
  <si>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</si>
  <si>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</si>
  <si>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</si>
  <si>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</si>
  <si>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</si>
  <si>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</si>
  <si>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</si>
  <si>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</si>
  <si>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</si>
  <si>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</si>
  <si>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</si>
  <si>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</si>
  <si>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</si>
  <si>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</si>
  <si>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</si>
  <si>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</si>
  <si>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</si>
  <si>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</si>
  <si>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</si>
  <si>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</si>
  <si>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</si>
  <si>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</si>
  <si>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</si>
  <si>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</si>
  <si>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</si>
  <si>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</si>
  <si>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</si>
  <si>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</si>
  <si>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</si>
  <si>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</si>
  <si>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</si>
  <si>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</si>
  <si>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</si>
  <si>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</si>
  <si>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</si>
  <si>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</si>
  <si>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</si>
  <si>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</si>
  <si>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</si>
  <si>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</si>
  <si>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</si>
  <si>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</si>
  <si>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</si>
  <si>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</si>
  <si>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</si>
  <si>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</si>
  <si>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</si>
  <si>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</si>
  <si>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</si>
  <si>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</si>
  <si>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</si>
  <si>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</si>
  <si>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</si>
  <si>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</si>
  <si>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</si>
  <si>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</si>
  <si>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</si>
  <si>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</si>
  <si>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</si>
  <si>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</si>
  <si>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</si>
  <si>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</si>
  <si>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</si>
  <si>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</si>
  <si>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</si>
  <si>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</si>
  <si>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</si>
  <si>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</si>
  <si>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</si>
  <si>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</si>
  <si>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</si>
  <si>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</si>
  <si>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</si>
  <si>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</si>
  <si>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</si>
  <si>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</si>
  <si>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</si>
  <si>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</si>
  <si>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</si>
  <si>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</si>
  <si>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</si>
  <si>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</si>
  <si>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</si>
  <si>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</si>
  <si>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</si>
  <si>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</si>
  <si>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</si>
  <si>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</si>
  <si>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</si>
  <si>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</si>
  <si>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</si>
  <si>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</si>
  <si>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</si>
  <si>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</si>
  <si>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</si>
  <si>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</si>
  <si>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</si>
  <si>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</si>
  <si>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</si>
  <si>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</si>
  <si>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</si>
  <si>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</si>
  <si>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</si>
  <si>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</si>
  <si>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</si>
  <si>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</si>
  <si>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</si>
  <si>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</si>
  <si>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</si>
  <si>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</si>
  <si>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</si>
  <si>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</si>
  <si>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</si>
  <si>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</si>
  <si>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</si>
  <si>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</si>
  <si>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</si>
  <si>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</si>
  <si>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</si>
  <si>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</si>
  <si>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</si>
  <si>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</si>
  <si>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</si>
  <si>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</si>
  <si>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</si>
  <si>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</si>
  <si>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</si>
  <si>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</si>
  <si>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</si>
  <si>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</si>
  <si>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</si>
  <si>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</si>
  <si>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</si>
  <si>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</si>
  <si>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</si>
  <si>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</si>
  <si>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</si>
  <si>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</si>
  <si>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</si>
  <si>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</si>
  <si>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</si>
  <si>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</si>
  <si>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</si>
  <si>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</si>
  <si>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</si>
  <si>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</si>
  <si>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</si>
  <si>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</si>
  <si>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</si>
  <si>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</si>
  <si>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</si>
  <si>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</si>
  <si>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</si>
  <si>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</si>
  <si>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</si>
  <si>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</si>
  <si>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</si>
  <si>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</si>
  <si>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</si>
  <si>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</si>
  <si>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</si>
  <si>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</si>
  <si>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</si>
  <si>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</si>
  <si>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</si>
  <si>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</si>
  <si>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</si>
  <si>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</si>
  <si>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</si>
  <si>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</si>
  <si>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</si>
  <si>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</si>
  <si>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</si>
  <si>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</si>
  <si>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</si>
  <si>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</si>
  <si>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</si>
  <si>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</si>
  <si>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</si>
  <si>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</si>
  <si>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</si>
  <si>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</si>
  <si>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</si>
  <si>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</si>
  <si>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</si>
  <si>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</si>
  <si>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</si>
  <si>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</si>
  <si>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</si>
  <si>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</si>
  <si>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</si>
  <si>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</si>
  <si>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</si>
  <si>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</si>
  <si>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</si>
  <si>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</si>
  <si>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</si>
  <si>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</si>
  <si>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</si>
  <si>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</si>
  <si>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</si>
  <si>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</si>
  <si>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</si>
  <si>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</si>
  <si>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</si>
  <si>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</si>
  <si>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</si>
  <si>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</si>
  <si>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</si>
  <si>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</si>
  <si>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</si>
  <si>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</si>
  <si>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</si>
  <si>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</si>
  <si>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</si>
  <si>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</si>
  <si>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</si>
  <si>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</si>
  <si>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</si>
  <si>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</si>
  <si>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</si>
  <si>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</si>
  <si>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</si>
  <si>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</si>
  <si>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</si>
  <si>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</si>
  <si>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</si>
  <si>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</si>
  <si>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</si>
  <si>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</si>
  <si>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</si>
  <si>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</si>
  <si>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</si>
  <si>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</si>
  <si>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</si>
  <si>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</si>
  <si>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</si>
  <si>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</si>
  <si>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</si>
  <si>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</si>
  <si>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</si>
  <si>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</si>
  <si>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</si>
  <si>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</si>
  <si>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</si>
  <si>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</si>
  <si>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</si>
  <si>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</si>
  <si>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</si>
  <si>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</si>
  <si>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</si>
  <si>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</si>
  <si>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</si>
  <si>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</si>
  <si>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</si>
  <si>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</si>
  <si>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</si>
  <si>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</si>
  <si>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</si>
  <si>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</si>
  <si>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</si>
  <si>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</si>
  <si>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</si>
  <si>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</si>
  <si>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</si>
  <si>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</si>
  <si>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</si>
  <si>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</si>
  <si>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</si>
  <si>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</si>
  <si>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</si>
  <si>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</si>
  <si>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</si>
  <si>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</si>
  <si>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</si>
  <si>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</si>
  <si>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</si>
  <si>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</si>
  <si>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</si>
  <si>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</si>
  <si>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</si>
  <si>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</si>
  <si>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</si>
  <si>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</si>
  <si>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</si>
  <si>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</si>
  <si>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</si>
  <si>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</si>
  <si>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</si>
  <si>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</si>
  <si>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</si>
  <si>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</si>
  <si>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</si>
  <si>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</si>
  <si>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</si>
  <si>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</si>
  <si>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</si>
  <si>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</si>
  <si>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</si>
  <si>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</si>
  <si>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</si>
  <si>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</si>
  <si>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</si>
  <si>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</si>
  <si>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</si>
  <si>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</si>
  <si>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</si>
  <si>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</si>
  <si>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</si>
  <si>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</si>
  <si>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</si>
  <si>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</si>
  <si>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</si>
  <si>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</si>
  <si>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</si>
  <si>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</si>
  <si>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</si>
  <si>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</si>
  <si>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</si>
  <si>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</si>
  <si>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</si>
  <si>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</si>
  <si>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</si>
  <si>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</si>
  <si>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</si>
  <si>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</si>
  <si>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</si>
  <si>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</si>
  <si>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</si>
  <si>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</si>
  <si>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</si>
  <si>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</si>
  <si>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</si>
  <si>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</si>
  <si>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</si>
  <si>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</si>
  <si>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</si>
  <si>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</si>
  <si>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</si>
  <si>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</si>
  <si>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</si>
  <si>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</si>
  <si>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</si>
  <si>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</si>
  <si>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</si>
  <si>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</si>
  <si>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</si>
  <si>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</si>
  <si>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</si>
  <si>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</si>
  <si>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</si>
  <si>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</si>
  <si>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</si>
  <si>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</si>
  <si>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</si>
  <si>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</si>
  <si>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</si>
  <si>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</si>
  <si>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</si>
  <si>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</si>
  <si>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</si>
  <si>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</si>
  <si>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</si>
  <si>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</si>
  <si>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</si>
  <si>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</si>
  <si>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</si>
  <si>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</si>
  <si>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</si>
  <si>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</si>
  <si>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</si>
  <si>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</si>
  <si>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</si>
  <si>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</si>
  <si>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</si>
  <si>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</si>
  <si>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</si>
  <si>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</si>
  <si>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</si>
  <si>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</si>
  <si>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</si>
  <si>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</si>
  <si>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</si>
  <si>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</si>
  <si>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</si>
  <si>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</si>
  <si>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</si>
  <si>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</si>
  <si>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</si>
  <si>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</si>
  <si>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</si>
  <si>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</si>
  <si>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</si>
  <si>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</si>
  <si>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</si>
  <si>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</si>
  <si>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</si>
  <si>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</si>
  <si>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</si>
  <si>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</si>
  <si>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</si>
  <si>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</si>
  <si>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</si>
  <si>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</si>
  <si>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</si>
  <si>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</si>
  <si>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</si>
  <si>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</si>
  <si>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</si>
  <si>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</si>
  <si>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</si>
  <si>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</si>
  <si>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</si>
  <si>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</si>
  <si>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</si>
  <si>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</si>
  <si>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</si>
  <si>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</si>
  <si>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</si>
  <si>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</si>
  <si>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</si>
  <si>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</si>
  <si>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</si>
  <si>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</si>
  <si>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</si>
  <si>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</si>
  <si>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</si>
  <si>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</si>
  <si>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</si>
  <si>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</si>
  <si>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</si>
  <si>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</si>
  <si>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</si>
  <si>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</si>
  <si>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</si>
  <si>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</si>
  <si>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</si>
  <si>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</si>
  <si>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</si>
  <si>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</si>
  <si>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</si>
  <si>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</si>
  <si>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</si>
  <si>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</si>
  <si>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</si>
  <si>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</si>
  <si>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</si>
  <si>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</si>
  <si>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</si>
  <si>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</si>
  <si>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</si>
  <si>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</si>
  <si>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</si>
  <si>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</si>
  <si>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</si>
  <si>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</si>
  <si>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</si>
  <si>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</si>
  <si>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</si>
  <si>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</si>
  <si>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</si>
  <si>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</si>
  <si>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</si>
  <si>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</si>
  <si>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</si>
  <si>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</si>
  <si>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</si>
  <si>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</si>
  <si>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</si>
  <si>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</si>
  <si>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</si>
  <si>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</si>
  <si>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</si>
  <si>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</si>
  <si>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</si>
  <si>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</si>
  <si>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</si>
  <si>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</si>
  <si>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</si>
  <si>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</si>
  <si>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</si>
  <si>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</si>
  <si>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</si>
  <si>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</si>
  <si>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</si>
  <si>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</si>
  <si>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</si>
  <si>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</si>
  <si>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</si>
  <si>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</si>
  <si>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</si>
  <si>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</si>
  <si>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</si>
  <si>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</si>
  <si>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</si>
  <si>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</si>
  <si>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</si>
  <si>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</si>
  <si>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</si>
  <si>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</si>
  <si>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</si>
  <si>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</si>
  <si>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</si>
  <si>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</si>
  <si>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</si>
  <si>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</si>
  <si>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</si>
  <si>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</si>
  <si>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</si>
  <si>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</si>
  <si>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</si>
  <si>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</si>
  <si>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</si>
  <si>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</si>
  <si>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</si>
  <si>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</si>
  <si>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</si>
  <si>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</si>
  <si>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</si>
  <si>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</si>
  <si>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</si>
  <si>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</si>
  <si>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</si>
  <si>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</si>
  <si>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</si>
  <si>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</si>
  <si>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</si>
  <si>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</si>
  <si>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</si>
  <si>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</si>
  <si>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</si>
  <si>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</si>
  <si>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</si>
  <si>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</si>
  <si>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</si>
  <si>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</si>
  <si>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</si>
  <si>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</si>
  <si>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</si>
  <si>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</si>
  <si>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</si>
  <si>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</si>
  <si>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</si>
  <si>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</si>
  <si>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</si>
  <si>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</si>
  <si>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</si>
  <si>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</si>
  <si>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</si>
  <si>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</si>
  <si>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</si>
  <si>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</si>
  <si>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</si>
  <si>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</si>
  <si>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</si>
  <si>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</si>
  <si>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</si>
  <si>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</si>
  <si>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</si>
  <si>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</si>
  <si>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</si>
  <si>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</si>
  <si>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</si>
  <si>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</si>
  <si>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</si>
  <si>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</si>
  <si>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</si>
  <si>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</si>
  <si>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</si>
  <si>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</si>
  <si>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</si>
  <si>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</si>
  <si>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</si>
  <si>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</si>
  <si>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</si>
  <si>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</si>
  <si>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</si>
  <si>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</si>
  <si>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</si>
  <si>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</si>
  <si>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</si>
  <si>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</si>
  <si>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</si>
  <si>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</si>
  <si>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</si>
  <si>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</si>
  <si>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</si>
  <si>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</si>
  <si>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</si>
  <si>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</si>
  <si>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</si>
  <si>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</si>
  <si>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</si>
  <si>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</si>
  <si>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</si>
  <si>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</si>
  <si>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</si>
  <si>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</si>
  <si>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</si>
  <si>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</si>
  <si>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</si>
  <si>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</si>
  <si>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</si>
  <si>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</si>
  <si>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</si>
  <si>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</si>
  <si>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</si>
  <si>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</si>
  <si>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</si>
  <si>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</si>
  <si>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</si>
  <si>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</si>
  <si>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</si>
  <si>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</si>
  <si>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</si>
  <si>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</si>
  <si>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</si>
  <si>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</si>
  <si>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</si>
  <si>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</si>
  <si>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</si>
  <si>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</si>
  <si>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</si>
  <si>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</si>
  <si>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</si>
  <si>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</si>
  <si>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</si>
  <si>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</si>
  <si>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</si>
  <si>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</si>
  <si>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</si>
  <si>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</si>
  <si>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</si>
  <si>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</si>
  <si>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</si>
  <si>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</si>
  <si>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</si>
  <si>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</si>
  <si>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</si>
  <si>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</si>
  <si>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</si>
  <si>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</si>
  <si>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</si>
  <si>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</si>
  <si>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</si>
  <si>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</si>
  <si>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</si>
  <si>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</si>
  <si>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</si>
  <si>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</si>
  <si>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</si>
  <si>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</si>
  <si>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</si>
  <si>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</si>
  <si>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</si>
  <si>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</si>
  <si>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</si>
  <si>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</si>
  <si>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</si>
  <si>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</si>
  <si>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</si>
  <si>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</si>
  <si>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</si>
  <si>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</si>
  <si>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</si>
  <si>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</si>
  <si>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</si>
  <si>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</si>
  <si>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</si>
  <si>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</si>
  <si>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</si>
  <si>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</si>
  <si>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</si>
  <si>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</si>
  <si>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</si>
  <si>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</si>
  <si>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</si>
  <si>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</si>
  <si>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</si>
  <si>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</si>
  <si>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</si>
  <si>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</si>
  <si>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</si>
  <si>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</si>
  <si>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</si>
  <si>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</si>
  <si>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</si>
  <si>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</si>
  <si>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</si>
  <si>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</si>
  <si>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</si>
  <si>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</si>
  <si>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</si>
  <si>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</si>
  <si>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</si>
  <si>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</si>
  <si>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</si>
  <si>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</si>
  <si>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</si>
  <si>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</si>
  <si>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</si>
  <si>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</si>
  <si>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</si>
  <si>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</si>
  <si>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</si>
  <si>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</si>
  <si>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</si>
  <si>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</si>
  <si>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</si>
  <si>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</si>
  <si>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</si>
  <si>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</si>
  <si>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</si>
  <si>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</si>
  <si>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</si>
  <si>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</si>
  <si>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</si>
  <si>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</si>
  <si>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</si>
  <si>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</si>
  <si>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</si>
  <si>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</si>
  <si>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</si>
  <si>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</si>
  <si>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</si>
  <si>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</si>
  <si>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</si>
  <si>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</si>
  <si>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</si>
  <si>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</si>
  <si>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</si>
  <si>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</si>
  <si>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</si>
  <si>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</si>
  <si>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</si>
  <si>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</si>
  <si>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</si>
  <si>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</si>
  <si>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</si>
  <si>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</si>
  <si>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</si>
  <si>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</si>
  <si>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</si>
  <si>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</si>
  <si>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</si>
  <si>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</si>
  <si>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</si>
  <si>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</si>
  <si>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</si>
  <si>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</si>
  <si>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</si>
  <si>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</si>
  <si>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</si>
  <si>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</si>
  <si>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</si>
  <si>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</si>
  <si>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</si>
  <si>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</si>
  <si>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</si>
  <si>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</si>
  <si>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</si>
  <si>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</si>
  <si>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</si>
  <si>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</si>
  <si>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</si>
  <si>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</si>
  <si>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</si>
  <si>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</si>
  <si>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</si>
  <si>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</si>
  <si>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</si>
  <si>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</si>
  <si>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</si>
  <si>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</si>
  <si>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</si>
  <si>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</si>
  <si>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</si>
  <si>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</si>
  <si>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</si>
  <si>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</si>
  <si>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</si>
  <si>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</si>
  <si>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</si>
  <si>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</si>
  <si>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</si>
  <si>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</si>
  <si>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</si>
  <si>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</si>
  <si>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</si>
  <si>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</si>
  <si>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</si>
  <si>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</si>
  <si>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</si>
  <si>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</si>
  <si>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</si>
  <si>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</si>
  <si>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</si>
  <si>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</si>
  <si>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</si>
  <si>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</si>
  <si>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</si>
  <si>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</si>
  <si>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</si>
  <si>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</si>
  <si>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</si>
  <si>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</si>
  <si>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</si>
  <si>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</si>
  <si>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</si>
  <si>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</si>
  <si>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</si>
  <si>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</si>
  <si>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</si>
  <si>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</si>
  <si>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</si>
  <si>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</si>
  <si>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</si>
  <si>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</si>
  <si>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</si>
  <si>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</si>
  <si>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</si>
  <si>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</si>
  <si>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</si>
  <si>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</si>
  <si>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</si>
  <si>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</si>
  <si>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</si>
  <si>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</si>
  <si>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</si>
  <si>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</si>
  <si>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</si>
  <si>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</si>
  <si>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</si>
  <si>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</si>
  <si>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</si>
  <si>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</si>
  <si>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</si>
  <si>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</si>
  <si>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</si>
  <si>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</si>
  <si>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</si>
  <si>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</si>
  <si>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</si>
  <si>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</si>
  <si>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</si>
  <si>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</si>
  <si>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</si>
  <si>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</si>
  <si>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</si>
  <si>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</si>
  <si>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</si>
  <si>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</si>
  <si>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</si>
  <si>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</si>
  <si>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</si>
  <si>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</si>
  <si>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</si>
  <si>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</si>
  <si>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</si>
  <si>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</si>
  <si>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</si>
  <si>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</si>
  <si>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</si>
  <si>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</si>
  <si>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</si>
  <si>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</si>
  <si>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</si>
  <si>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</si>
  <si>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</si>
  <si>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</si>
  <si>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</si>
  <si>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</si>
  <si>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</si>
  <si>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</si>
  <si>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</si>
  <si>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</si>
  <si>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</si>
  <si>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</si>
  <si>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</si>
  <si>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</si>
  <si>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</si>
  <si>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</si>
  <si>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</si>
  <si>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</si>
  <si>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</si>
  <si>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</si>
  <si>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</si>
  <si>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</si>
  <si>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</si>
  <si>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</si>
  <si>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</si>
  <si>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</si>
  <si>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</si>
  <si>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</si>
  <si>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</si>
  <si>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</si>
  <si>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</si>
  <si>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</si>
  <si>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</si>
  <si>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</si>
  <si>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</si>
  <si>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</si>
  <si>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</si>
  <si>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</si>
  <si>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</si>
  <si>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</si>
  <si>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</si>
  <si>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</si>
  <si>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</si>
  <si>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</si>
  <si>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</si>
  <si>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</si>
  <si>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</si>
  <si>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</si>
  <si>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</si>
  <si>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</si>
  <si>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</si>
  <si>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</si>
  <si>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</si>
  <si>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</si>
  <si>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</si>
  <si>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</si>
  <si>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</si>
  <si>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</si>
  <si>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</si>
  <si>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</si>
  <si>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</si>
  <si>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</si>
  <si>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</si>
  <si>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</si>
  <si>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</si>
  <si>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</si>
  <si>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</si>
  <si>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</si>
  <si>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</si>
  <si>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</si>
  <si>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</si>
  <si>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</si>
  <si>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</si>
  <si>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</si>
  <si>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</si>
  <si>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</si>
  <si>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</si>
  <si>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</si>
  <si>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</si>
  <si>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</si>
  <si>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</si>
  <si>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</si>
  <si>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</si>
  <si>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</si>
  <si>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</si>
  <si>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</si>
  <si>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</si>
  <si>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</si>
  <si>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</si>
  <si>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</si>
  <si>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</si>
  <si>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</si>
  <si>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</si>
  <si>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</si>
  <si>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</si>
  <si>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</si>
  <si>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</si>
  <si>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</si>
  <si>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</si>
  <si>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</si>
  <si>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</si>
  <si>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</si>
  <si>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</si>
  <si>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</si>
  <si>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</si>
  <si>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</si>
  <si>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</si>
  <si>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</si>
  <si>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</si>
  <si>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</si>
  <si>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</si>
  <si>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</si>
  <si>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</si>
  <si>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</si>
  <si>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</si>
  <si>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</si>
  <si>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</si>
  <si>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</si>
  <si>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</si>
  <si>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</si>
  <si>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</si>
  <si>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</si>
  <si>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</si>
  <si>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</si>
  <si>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</si>
  <si>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</si>
  <si>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</si>
  <si>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</si>
  <si>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</si>
  <si>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</si>
  <si>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</si>
  <si>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</si>
  <si>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</si>
  <si>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</si>
  <si>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</si>
  <si>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</si>
  <si>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</si>
  <si>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</si>
  <si>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</si>
  <si>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</si>
  <si>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</si>
  <si>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</si>
  <si>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</si>
  <si>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</si>
  <si>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</si>
  <si>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</si>
  <si>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</si>
  <si>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</si>
  <si>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</si>
  <si>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</si>
  <si>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</si>
  <si>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</si>
  <si>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</si>
  <si>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</si>
  <si>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</si>
  <si>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</si>
  <si>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</si>
  <si>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</si>
  <si>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</si>
  <si>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</si>
  <si>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</si>
  <si>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</si>
  <si>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</si>
  <si>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</si>
  <si>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</si>
  <si>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</si>
  <si>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</si>
  <si>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</si>
  <si>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</si>
  <si>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</si>
  <si>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</si>
  <si>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</si>
  <si>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</si>
  <si>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</si>
  <si>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</si>
  <si>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</si>
  <si>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</si>
  <si>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</si>
  <si>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</si>
  <si>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</si>
  <si>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</si>
  <si>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</si>
  <si>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</si>
  <si>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</si>
  <si>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</si>
  <si>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</si>
  <si>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</si>
  <si>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</si>
  <si>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</si>
  <si>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</si>
  <si>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</si>
  <si>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</si>
  <si>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</si>
  <si>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</si>
  <si>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</si>
  <si>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</si>
  <si>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</si>
  <si>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</si>
  <si>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</si>
  <si>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</si>
  <si>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</si>
  <si>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</si>
  <si>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</si>
  <si>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</si>
  <si>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</si>
  <si>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</si>
  <si>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</si>
  <si>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</si>
  <si>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</si>
  <si>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</si>
  <si>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</si>
  <si>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</si>
  <si>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</si>
  <si>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</si>
  <si>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</si>
  <si>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</si>
  <si>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</si>
  <si>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</si>
  <si>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</si>
  <si>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</si>
  <si>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</si>
  <si>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</si>
  <si>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</si>
  <si>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</si>
  <si>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</si>
  <si>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</si>
  <si>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</si>
  <si>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</si>
  <si>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</si>
  <si>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</si>
  <si>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</si>
  <si>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</si>
  <si>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</si>
  <si>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</si>
  <si>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</si>
  <si>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</si>
  <si>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</si>
  <si>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</si>
  <si>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</si>
  <si>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</si>
  <si>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</si>
  <si>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</si>
  <si>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</si>
  <si>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</si>
  <si>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</si>
  <si>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</si>
  <si>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</si>
  <si>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</si>
  <si>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</si>
  <si>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</si>
  <si>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</si>
  <si>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</si>
  <si>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</si>
  <si>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</si>
  <si>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</si>
  <si>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</si>
  <si>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</si>
  <si>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</si>
  <si>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</si>
  <si>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</si>
  <si>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</si>
  <si>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</si>
  <si>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</si>
  <si>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</si>
  <si>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</si>
  <si>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</si>
  <si>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</si>
  <si>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</si>
  <si>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</si>
  <si>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</si>
  <si>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</si>
  <si>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</si>
  <si>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</si>
  <si>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</si>
  <si>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</si>
  <si>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</si>
  <si>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</si>
  <si>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</si>
  <si>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</si>
  <si>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</si>
  <si>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</si>
  <si>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</si>
  <si>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</si>
  <si>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</si>
  <si>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</si>
  <si>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</si>
  <si>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</si>
  <si>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</si>
  <si>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</si>
  <si>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</si>
  <si>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</si>
  <si>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</si>
  <si>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</si>
  <si>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</si>
  <si>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</si>
  <si>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</si>
  <si>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</si>
  <si>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</si>
  <si>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</si>
  <si>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</si>
  <si>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</si>
  <si>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</si>
  <si>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</si>
  <si>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</si>
  <si>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</si>
  <si>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</si>
  <si>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</si>
  <si>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</si>
  <si>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</si>
  <si>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</si>
  <si>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</si>
  <si>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</si>
  <si>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</si>
  <si>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</si>
  <si>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</si>
  <si>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</si>
  <si>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</si>
  <si>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</si>
  <si>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</si>
  <si>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</si>
  <si>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</si>
  <si>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</si>
  <si>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</si>
  <si>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</si>
  <si>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</si>
  <si>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</si>
  <si>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</si>
  <si>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</si>
  <si>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</si>
  <si>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</si>
  <si>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</si>
  <si>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</si>
  <si>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</si>
  <si>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</si>
  <si>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</si>
  <si>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</si>
  <si>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</si>
  <si>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</si>
  <si>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</si>
  <si>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</si>
  <si>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</si>
  <si>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</si>
  <si>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</si>
  <si>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</si>
  <si>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</si>
  <si>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</si>
  <si>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</si>
  <si>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</si>
  <si>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</si>
  <si>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</si>
  <si>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</si>
  <si>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</si>
  <si>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</si>
  <si>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</si>
  <si>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</si>
  <si>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</si>
  <si>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</si>
  <si>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</si>
  <si>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</si>
  <si>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</si>
  <si>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</si>
  <si>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</si>
  <si>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</si>
  <si>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</si>
  <si>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</si>
  <si>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</si>
  <si>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</si>
  <si>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</si>
  <si>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</si>
  <si>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</si>
  <si>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</si>
  <si>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</si>
  <si>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</si>
  <si>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</si>
  <si>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</si>
  <si>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</si>
  <si>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</si>
  <si>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</si>
  <si>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</si>
  <si>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</si>
  <si>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</si>
  <si>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</si>
  <si>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</si>
  <si>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</si>
  <si>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</si>
  <si>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</si>
  <si>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</si>
  <si>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</si>
  <si>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</si>
  <si>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</si>
  <si>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</si>
  <si>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</si>
  <si>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</si>
  <si>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</si>
  <si>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</si>
  <si>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</si>
  <si>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</si>
  <si>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</si>
  <si>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</si>
  <si>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</si>
  <si>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</si>
  <si>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</si>
  <si>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</si>
  <si>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</si>
  <si>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</si>
  <si>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</si>
  <si>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</si>
  <si>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</si>
  <si>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</si>
  <si>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</si>
  <si>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</si>
  <si>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</si>
  <si>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</si>
  <si>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</si>
  <si>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</si>
  <si>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</si>
  <si>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</si>
  <si>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</si>
  <si>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</si>
  <si>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</si>
  <si>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</si>
  <si>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</si>
  <si>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</si>
  <si>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</si>
  <si>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</si>
  <si>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</si>
  <si>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</si>
  <si>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</si>
  <si>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</si>
  <si>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</si>
  <si>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</si>
  <si>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</si>
  <si>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</si>
  <si>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</si>
  <si>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</si>
  <si>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</si>
  <si>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</si>
  <si>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</si>
  <si>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</si>
  <si>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</si>
  <si>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</si>
  <si>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</si>
  <si>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</si>
  <si>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</si>
  <si>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</si>
  <si>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</si>
  <si>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</si>
  <si>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</si>
  <si>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</si>
  <si>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</si>
  <si>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</si>
  <si>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</si>
  <si>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</si>
  <si>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</si>
  <si>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</si>
  <si>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</si>
  <si>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</si>
  <si>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</si>
  <si>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</si>
  <si>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</si>
  <si>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</si>
  <si>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</si>
  <si>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</si>
  <si>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</si>
  <si>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</si>
  <si>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</si>
  <si>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</si>
  <si>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</si>
  <si>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</si>
  <si>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</si>
  <si>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</si>
  <si>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</si>
  <si>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</si>
  <si>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</si>
  <si>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</si>
  <si>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</si>
  <si>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</si>
  <si>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</si>
  <si>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</si>
  <si>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</si>
  <si>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</si>
  <si>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</si>
  <si>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</si>
  <si>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</si>
  <si>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</si>
  <si>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</si>
  <si>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</si>
  <si>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</si>
  <si>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</si>
  <si>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</si>
  <si>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</si>
  <si>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</si>
  <si>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</si>
  <si>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</si>
  <si>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</si>
  <si>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</si>
  <si>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</si>
  <si>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</si>
  <si>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</si>
  <si>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</si>
  <si>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</si>
  <si>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</si>
  <si>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</si>
  <si>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</si>
  <si>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</si>
  <si>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</si>
  <si>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</si>
  <si>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</si>
  <si>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</si>
  <si>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</si>
  <si>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</si>
  <si>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</si>
  <si>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</si>
  <si>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</si>
  <si>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</si>
  <si>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</si>
  <si>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</si>
  <si>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</si>
  <si>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</si>
  <si>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</si>
  <si>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</si>
  <si>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</si>
  <si>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</si>
  <si>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</si>
  <si>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</si>
  <si>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</si>
  <si>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</si>
  <si>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</si>
  <si>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</si>
  <si>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</si>
  <si>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</si>
  <si>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</si>
  <si>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</si>
  <si>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</si>
  <si>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</si>
  <si>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</si>
  <si>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</si>
  <si>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</si>
  <si>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</si>
  <si>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</si>
  <si>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</si>
  <si>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</si>
  <si>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</si>
  <si>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</si>
  <si>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</si>
  <si>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</si>
  <si>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</si>
  <si>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</si>
  <si>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</si>
  <si>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</si>
  <si>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</si>
  <si>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</si>
  <si>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</si>
  <si>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</si>
  <si>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</si>
  <si>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</si>
  <si>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</si>
  <si>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</si>
  <si>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</si>
  <si>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</si>
  <si>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</si>
  <si>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</si>
  <si>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</si>
  <si>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</si>
  <si>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</si>
  <si>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</si>
  <si>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</si>
  <si>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</si>
  <si>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</si>
  <si>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</si>
  <si>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</si>
  <si>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</si>
  <si>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</si>
  <si>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</si>
  <si>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</si>
  <si>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</si>
  <si>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</si>
  <si>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</si>
  <si>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</si>
  <si>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</si>
  <si>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</si>
  <si>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</si>
  <si>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</si>
  <si>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</si>
  <si>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</si>
  <si>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</si>
  <si>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</si>
  <si>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</si>
  <si>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</si>
  <si>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</si>
  <si>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</si>
  <si>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</si>
  <si>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</si>
  <si>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</si>
  <si>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</si>
  <si>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</si>
  <si>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</si>
  <si>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</si>
  <si>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</si>
  <si>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</si>
  <si>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</si>
  <si>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</si>
  <si>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</si>
  <si>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</si>
  <si>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</si>
  <si>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</si>
  <si>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</si>
  <si>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</si>
  <si>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</si>
  <si>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</si>
  <si>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</si>
  <si>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</si>
  <si>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</si>
  <si>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</si>
  <si>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</si>
  <si>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</si>
  <si>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</si>
  <si>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</si>
  <si>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</si>
  <si>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</si>
  <si>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</si>
  <si>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</si>
  <si>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</si>
  <si>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</si>
  <si>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</si>
  <si>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</si>
  <si>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</si>
  <si>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</si>
  <si>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</si>
  <si>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</si>
  <si>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</si>
  <si>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</si>
  <si>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</si>
  <si>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</si>
  <si>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</si>
  <si>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</si>
  <si>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</si>
  <si>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</si>
  <si>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</si>
  <si>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</si>
  <si>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</si>
  <si>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</si>
  <si>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</si>
  <si>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</si>
  <si>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</si>
  <si>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</si>
  <si>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</si>
  <si>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</si>
  <si>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</si>
  <si>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</si>
  <si>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</si>
  <si>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</si>
  <si>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</si>
  <si>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</si>
  <si>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</si>
  <si>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</si>
  <si>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</si>
  <si>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</si>
  <si>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</si>
  <si>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</si>
  <si>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</si>
  <si>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</si>
  <si>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</si>
  <si>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</si>
  <si>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</si>
  <si>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</si>
  <si>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</si>
  <si>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</si>
  <si>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</si>
  <si>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</si>
  <si>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</si>
  <si>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</si>
  <si>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</si>
  <si>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</si>
  <si>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</si>
  <si>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</si>
  <si>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</si>
  <si>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</si>
  <si>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</si>
  <si>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</si>
  <si>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</si>
  <si>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</si>
  <si>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</si>
  <si>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</si>
  <si>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</si>
  <si>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</si>
  <si>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</si>
  <si>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</si>
  <si>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</si>
  <si>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</si>
  <si>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</si>
  <si>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</si>
  <si>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</si>
  <si>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</si>
  <si>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</si>
  <si>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</si>
  <si>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</si>
  <si>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</si>
  <si>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</si>
  <si>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</si>
  <si>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</si>
  <si>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</si>
  <si>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</si>
  <si>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</si>
  <si>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</si>
  <si>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</si>
  <si>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</si>
  <si>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</si>
  <si>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</si>
  <si>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</si>
  <si>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</si>
  <si>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</si>
  <si>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</si>
  <si>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</si>
  <si>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</si>
  <si>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</si>
  <si>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</si>
  <si>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</si>
  <si>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</si>
  <si>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</si>
  <si>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</si>
  <si>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</si>
  <si>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</si>
  <si>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</si>
  <si>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</si>
  <si>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</si>
  <si>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</si>
  <si>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</si>
  <si>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</si>
  <si>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</si>
  <si>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</si>
  <si>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</si>
  <si>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</si>
  <si>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</si>
  <si>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</si>
  <si>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</si>
  <si>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</si>
  <si>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</si>
  <si>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</si>
  <si>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</si>
  <si>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</si>
  <si>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</si>
  <si>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</si>
  <si>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</si>
  <si>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</si>
  <si>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</si>
  <si>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</si>
  <si>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</si>
  <si>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</si>
  <si>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</si>
  <si>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</si>
  <si>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</si>
  <si>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</si>
  <si>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</si>
  <si>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</si>
  <si>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</si>
  <si>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</si>
  <si>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</si>
  <si>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</si>
  <si>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</si>
  <si>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</si>
  <si>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</si>
  <si>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</si>
  <si>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</si>
  <si>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</si>
  <si>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</si>
  <si>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</si>
  <si>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</si>
  <si>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</si>
  <si>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</si>
  <si>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</si>
  <si>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</si>
  <si>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</si>
  <si>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</si>
  <si>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</si>
  <si>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</si>
  <si>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</si>
  <si>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</si>
  <si>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</si>
  <si>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</si>
  <si>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</si>
  <si>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</si>
  <si>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</si>
  <si>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</si>
  <si>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</si>
  <si>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</si>
  <si>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</si>
  <si>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</si>
  <si>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</si>
  <si>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</si>
  <si>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</si>
  <si>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</si>
  <si>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</si>
  <si>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</si>
  <si>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</si>
  <si>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</si>
  <si>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</si>
  <si>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</si>
  <si>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</si>
  <si>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</si>
  <si>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</si>
  <si>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</si>
  <si>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</si>
  <si>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</si>
  <si>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</si>
  <si>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</si>
  <si>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</si>
  <si>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</si>
  <si>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</si>
  <si>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</si>
  <si>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</si>
  <si>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</si>
  <si>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</si>
  <si>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</si>
  <si>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</si>
  <si>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</si>
  <si>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</si>
  <si>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</si>
  <si>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</si>
  <si>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</si>
  <si>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</si>
  <si>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</si>
  <si>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</si>
  <si>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</si>
  <si>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</si>
  <si>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</si>
  <si>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</si>
  <si>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</si>
  <si>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</si>
  <si>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</si>
  <si>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</si>
  <si>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</si>
  <si>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</si>
  <si>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</si>
  <si>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</si>
  <si>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</si>
  <si>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</si>
  <si>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</si>
  <si>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</si>
  <si>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</si>
  <si>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</si>
  <si>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</si>
  <si>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</si>
  <si>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</si>
  <si>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</si>
  <si>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</si>
  <si>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</si>
  <si>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</si>
  <si>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</si>
  <si>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</si>
  <si>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</si>
  <si>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</si>
  <si>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</si>
  <si>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</si>
  <si>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</si>
  <si>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</si>
  <si>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</si>
  <si>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</si>
  <si>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</si>
  <si>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</si>
  <si>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</si>
  <si>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</si>
  <si>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</si>
  <si>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</si>
  <si>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</si>
  <si>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</si>
  <si>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</si>
  <si>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</si>
  <si>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</si>
  <si>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</si>
  <si>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</si>
  <si>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</si>
  <si>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</si>
  <si>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</si>
  <si>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</si>
  <si>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</si>
  <si>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</si>
  <si>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</si>
  <si>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</si>
  <si>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</si>
  <si>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</si>
  <si>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</si>
  <si>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</si>
  <si>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</si>
  <si>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</si>
  <si>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</si>
  <si>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</si>
  <si>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</si>
  <si>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</si>
  <si>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</si>
  <si>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</si>
  <si>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</si>
  <si>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</si>
  <si>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</si>
  <si>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</si>
  <si>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</si>
  <si>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</si>
  <si>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</si>
  <si>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</si>
  <si>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</si>
  <si>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</si>
  <si>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</si>
  <si>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</si>
  <si>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</si>
  <si>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</si>
  <si>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</si>
  <si>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</si>
  <si>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</si>
  <si>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</si>
  <si>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</si>
  <si>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</si>
  <si>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</si>
  <si>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</si>
  <si>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</si>
  <si>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</si>
  <si>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</si>
  <si>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</si>
  <si>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</si>
  <si>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</si>
  <si>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</si>
  <si>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</si>
  <si>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</si>
  <si>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</si>
  <si>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</si>
  <si>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</si>
  <si>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</si>
  <si>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</si>
  <si>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</si>
  <si>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</si>
  <si>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</si>
  <si>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</si>
  <si>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</si>
  <si>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</si>
  <si>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</si>
  <si>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</si>
  <si>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</si>
  <si>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</si>
  <si>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</si>
  <si>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</si>
  <si>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</si>
  <si>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</si>
  <si>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</si>
  <si>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</si>
  <si>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</si>
  <si>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</si>
  <si>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</si>
  <si>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</si>
  <si>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</si>
  <si>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</si>
  <si>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</si>
  <si>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</si>
  <si>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</si>
  <si>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</si>
  <si>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</si>
  <si>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</si>
  <si>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</si>
  <si>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</si>
  <si>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</si>
  <si>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</si>
  <si>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</si>
  <si>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</si>
  <si>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</si>
  <si>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</si>
  <si>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</si>
  <si>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</si>
  <si>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</si>
  <si>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</si>
  <si>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</si>
  <si>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</si>
  <si>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</si>
  <si>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</si>
  <si>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</si>
  <si>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</si>
  <si>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</si>
  <si>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</si>
  <si>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</si>
  <si>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</si>
  <si>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</si>
  <si>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</si>
  <si>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</si>
  <si>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</si>
  <si>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</si>
  <si>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</si>
  <si>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</si>
  <si>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</si>
  <si>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</si>
  <si>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</si>
  <si>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</si>
  <si>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</si>
  <si>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</si>
  <si>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</si>
  <si>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</si>
  <si>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</si>
  <si>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</si>
  <si>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</si>
  <si>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</si>
  <si>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</si>
  <si>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</si>
  <si>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</si>
  <si>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</si>
  <si>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</si>
  <si>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</si>
  <si>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</si>
  <si>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</si>
  <si>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</si>
  <si>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</si>
  <si>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</si>
  <si>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</si>
  <si>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</si>
  <si>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</si>
  <si>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</si>
  <si>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</si>
  <si>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</si>
  <si>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</si>
  <si>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</si>
  <si>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</si>
  <si>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</si>
  <si>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</si>
  <si>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</si>
  <si>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</si>
  <si>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</si>
  <si>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</si>
  <si>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</si>
  <si>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</si>
  <si>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</si>
  <si>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</si>
  <si>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</si>
  <si>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</si>
  <si>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</si>
  <si>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</si>
  <si>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</si>
  <si>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</si>
  <si>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</si>
  <si>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</si>
  <si>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</si>
  <si>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</si>
  <si>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</si>
  <si>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</si>
  <si>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</si>
  <si>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</si>
  <si>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</si>
  <si>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</si>
  <si>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</si>
  <si>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</si>
  <si>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</si>
  <si>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</si>
  <si>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</si>
  <si>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</si>
  <si>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</si>
  <si>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</si>
  <si>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</si>
  <si>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</si>
  <si>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</si>
  <si>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</si>
  <si>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</si>
  <si>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</si>
  <si>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</si>
  <si>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</si>
  <si>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</si>
  <si>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</si>
  <si>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</si>
  <si>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</si>
  <si>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</si>
  <si>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</si>
  <si>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</si>
  <si>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</si>
  <si>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</si>
  <si>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</si>
  <si>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</si>
  <si>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</si>
  <si>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</si>
  <si>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</si>
  <si>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</si>
  <si>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</si>
  <si>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</si>
  <si>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</si>
  <si>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</si>
  <si>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</si>
  <si>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</si>
  <si>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</si>
  <si>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</si>
  <si>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</si>
  <si>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</si>
  <si>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</si>
  <si>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</si>
  <si>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</si>
  <si>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</si>
  <si>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</si>
  <si>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</si>
  <si>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</si>
  <si>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</si>
  <si>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</si>
  <si>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</si>
  <si>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</si>
  <si>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</si>
  <si>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</si>
  <si>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</si>
  <si>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</si>
  <si>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</si>
  <si>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</si>
  <si>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</si>
  <si>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</si>
  <si>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</si>
  <si>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</si>
  <si>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</si>
  <si>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</si>
  <si>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</si>
  <si>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</si>
  <si>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</si>
  <si>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</si>
  <si>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</si>
  <si>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</si>
  <si>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</si>
  <si>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</si>
  <si>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</si>
  <si>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</si>
  <si>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</si>
  <si>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</si>
  <si>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</si>
  <si>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</si>
  <si>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</si>
  <si>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</si>
  <si>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</si>
  <si>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</si>
  <si>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</si>
  <si>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</si>
  <si>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</si>
  <si>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</si>
  <si>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</si>
  <si>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</si>
  <si>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</si>
  <si>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</si>
  <si>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</si>
  <si>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</si>
  <si>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</si>
  <si>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</si>
  <si>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</si>
  <si>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</si>
  <si>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</si>
  <si>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</si>
  <si>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</si>
  <si>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</si>
  <si>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</si>
  <si>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</si>
  <si>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</si>
  <si>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</si>
  <si>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</si>
  <si>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</si>
  <si>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</si>
  <si>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</si>
  <si>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</si>
  <si>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</si>
  <si>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</si>
  <si>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</si>
  <si>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</si>
  <si>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</si>
  <si>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</si>
  <si>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</si>
  <si>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</si>
  <si>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</si>
  <si>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</si>
  <si>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</si>
  <si>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</si>
  <si>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</si>
  <si>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</si>
  <si>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</si>
  <si>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</si>
  <si>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</si>
  <si>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</si>
  <si>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</si>
  <si>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</si>
  <si>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</si>
  <si>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</si>
  <si>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</si>
  <si>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</si>
  <si>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</si>
  <si>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</si>
  <si>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</si>
  <si>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</si>
  <si>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</si>
  <si>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</si>
  <si>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</si>
  <si>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</si>
  <si>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</si>
  <si>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</si>
  <si>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</si>
  <si>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</si>
  <si>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</si>
  <si>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</si>
  <si>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</si>
  <si>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</si>
  <si>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</si>
  <si>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</si>
  <si>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</si>
  <si>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</si>
  <si>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</si>
  <si>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</si>
  <si>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</si>
  <si>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</si>
  <si>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</si>
  <si>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</si>
  <si>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</si>
  <si>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</si>
  <si>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</si>
  <si>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</si>
  <si>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</si>
  <si>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</si>
  <si>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</si>
  <si>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</si>
  <si>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</si>
  <si>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</si>
  <si>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</si>
  <si>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</si>
  <si>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</si>
  <si>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</si>
  <si>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</si>
  <si>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</si>
  <si>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</si>
  <si>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</si>
  <si>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</si>
  <si>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</si>
  <si>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</si>
  <si>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</si>
  <si>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</si>
  <si>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</si>
  <si>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</si>
  <si>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</si>
  <si>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</si>
  <si>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</si>
  <si>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</si>
  <si>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</si>
  <si>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</si>
  <si>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</si>
  <si>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</si>
  <si>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</si>
  <si>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</si>
  <si>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</si>
  <si>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</si>
  <si>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</si>
  <si>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</si>
  <si>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</si>
  <si>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</si>
  <si>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</si>
  <si>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</si>
  <si>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</si>
  <si>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</si>
  <si>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</si>
  <si>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</si>
  <si>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</si>
  <si>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</si>
  <si>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</si>
  <si>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</si>
  <si>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</si>
  <si>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</si>
  <si>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</si>
  <si>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</si>
  <si>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</si>
  <si>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</si>
  <si>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</si>
  <si>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</si>
  <si>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</si>
  <si>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</si>
  <si>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</si>
  <si>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</si>
  <si>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</si>
  <si>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</si>
  <si>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</si>
  <si>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</si>
  <si>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</si>
  <si>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</si>
  <si>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</si>
  <si>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</si>
  <si>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</si>
  <si>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</si>
  <si>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</si>
  <si>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</si>
  <si>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</si>
  <si>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</si>
  <si>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</si>
  <si>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</si>
  <si>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</si>
  <si>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</si>
  <si>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</si>
  <si>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</si>
  <si>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</si>
  <si>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</si>
  <si>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</si>
  <si>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</si>
  <si>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</si>
  <si>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</si>
  <si>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</si>
  <si>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</si>
  <si>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</si>
  <si>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</si>
  <si>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</si>
  <si>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</si>
  <si>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</si>
  <si>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</si>
  <si>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</si>
  <si>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</si>
  <si>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</si>
  <si>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</si>
  <si>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</si>
  <si>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</si>
  <si>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</si>
  <si>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</si>
  <si>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</si>
  <si>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</si>
  <si>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</si>
  <si>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</si>
  <si>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</si>
  <si>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</si>
  <si>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</si>
  <si>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</si>
  <si>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</si>
  <si>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</si>
  <si>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</si>
  <si>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</si>
  <si>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</si>
  <si>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</si>
  <si>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</si>
  <si>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</si>
  <si>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</si>
  <si>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</si>
  <si>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</si>
  <si>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</si>
  <si>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</si>
  <si>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</si>
  <si>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</si>
  <si>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</si>
  <si>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</si>
  <si>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</si>
  <si>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</si>
  <si>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</si>
  <si>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</si>
  <si>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</si>
  <si>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</si>
  <si>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</si>
  <si>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</si>
  <si>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</si>
  <si>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</si>
  <si>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</si>
  <si>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</si>
  <si>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</si>
  <si>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</si>
  <si>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</si>
  <si>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</si>
  <si>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</si>
  <si>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</si>
  <si>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</si>
  <si>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</si>
  <si>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</si>
  <si>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</si>
  <si>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</si>
  <si>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</si>
  <si>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</si>
  <si>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</si>
  <si>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</si>
  <si>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</si>
  <si>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</si>
  <si>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</si>
  <si>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</si>
  <si>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</si>
  <si>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</si>
  <si>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</si>
  <si>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</si>
  <si>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</si>
  <si>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</si>
  <si>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</si>
  <si>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</si>
  <si>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</si>
  <si>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</si>
  <si>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</si>
  <si>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</si>
  <si>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</si>
  <si>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</si>
  <si>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</si>
  <si>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</si>
  <si>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</si>
  <si>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</si>
  <si>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</si>
  <si>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</si>
  <si>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</si>
  <si>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</si>
  <si>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</si>
  <si>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</si>
  <si>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</si>
  <si>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</si>
  <si>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</si>
  <si>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</si>
  <si>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</si>
  <si>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</si>
  <si>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</si>
  <si>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</si>
  <si>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</si>
  <si>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</si>
  <si>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</si>
  <si>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</si>
  <si>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</si>
  <si>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</si>
  <si>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</si>
  <si>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</si>
  <si>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</si>
  <si>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</si>
  <si>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</si>
  <si>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</si>
  <si>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</si>
  <si>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</si>
  <si>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</si>
  <si>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</si>
  <si>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</si>
  <si>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</si>
  <si>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</si>
  <si>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</si>
  <si>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</si>
  <si>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</si>
  <si>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</si>
  <si>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</si>
  <si>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</si>
  <si>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</si>
  <si>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</si>
  <si>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</si>
  <si>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</si>
  <si>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</si>
  <si>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</si>
  <si>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</si>
  <si>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</si>
  <si>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</si>
  <si>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</si>
  <si>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</si>
  <si>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</si>
  <si>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</si>
  <si>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</si>
  <si>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</si>
  <si>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</si>
  <si>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</si>
  <si>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</si>
  <si>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</si>
  <si>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</si>
  <si>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</si>
  <si>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</si>
  <si>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</si>
  <si>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</si>
  <si>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</si>
  <si>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</si>
  <si>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</si>
  <si>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</si>
  <si>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</si>
  <si>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</si>
  <si>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</si>
  <si>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</si>
  <si>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</si>
  <si>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</si>
  <si>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</si>
  <si>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</si>
  <si>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</si>
  <si>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</si>
  <si>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</si>
  <si>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</si>
  <si>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</si>
  <si>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</si>
  <si>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</si>
  <si>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</si>
  <si>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</si>
  <si>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</si>
  <si>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</si>
  <si>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</si>
  <si>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</si>
  <si>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</si>
  <si>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</si>
  <si>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</si>
  <si>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</si>
  <si>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</si>
  <si>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</si>
  <si>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</si>
  <si>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</si>
  <si>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</si>
  <si>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</si>
  <si>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</si>
  <si>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</si>
  <si>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</si>
  <si>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</si>
  <si>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</si>
  <si>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</si>
  <si>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</si>
  <si>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</si>
  <si>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</si>
  <si>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</si>
  <si>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</si>
  <si>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</si>
  <si>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</si>
  <si>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</si>
  <si>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</si>
  <si>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</si>
  <si>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</si>
  <si>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</si>
  <si>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</si>
  <si>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</si>
  <si>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</si>
  <si>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</si>
  <si>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</si>
  <si>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</si>
  <si>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</si>
  <si>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</si>
  <si>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</si>
  <si>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</si>
  <si>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</si>
  <si>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</si>
  <si>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</si>
  <si>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</si>
  <si>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</si>
  <si>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</si>
  <si>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</si>
  <si>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</si>
  <si>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</si>
  <si>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</si>
  <si>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</si>
  <si>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</si>
  <si>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</si>
  <si>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</si>
  <si>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</si>
  <si>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</si>
  <si>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</si>
  <si>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</si>
  <si>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</si>
  <si>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</si>
  <si>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</si>
  <si>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</si>
  <si>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</si>
  <si>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</si>
  <si>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</si>
  <si>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</si>
  <si>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</si>
  <si>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</si>
  <si>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</si>
  <si>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</si>
  <si>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</si>
  <si>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</si>
  <si>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</si>
  <si>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</si>
  <si>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</si>
  <si>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</si>
  <si>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</si>
  <si>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</si>
  <si>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</si>
  <si>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</si>
  <si>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</si>
  <si>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</si>
  <si>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</si>
  <si>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</si>
  <si>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</si>
  <si>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</si>
  <si>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</si>
  <si>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</si>
  <si>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</si>
  <si>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</si>
  <si>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</si>
  <si>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</si>
  <si>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</si>
  <si>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</si>
  <si>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</si>
  <si>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</si>
  <si>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</si>
  <si>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</si>
  <si>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</si>
  <si>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</si>
  <si>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</si>
  <si>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</si>
  <si>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</si>
  <si>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</si>
  <si>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</si>
  <si>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</si>
  <si>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</si>
  <si>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</si>
  <si>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</si>
  <si>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</si>
  <si>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</si>
  <si>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</si>
  <si>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</si>
  <si>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</si>
  <si>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</si>
  <si>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</si>
  <si>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</si>
  <si>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</si>
  <si>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</si>
  <si>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</si>
  <si>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</si>
  <si>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</si>
  <si>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</si>
  <si>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</si>
  <si>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</si>
  <si>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</si>
  <si>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</si>
  <si>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</si>
  <si>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</si>
  <si>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</si>
  <si>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</si>
  <si>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</si>
  <si>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</si>
  <si>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</si>
  <si>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</si>
  <si>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</si>
  <si>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</si>
  <si>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</si>
  <si>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</si>
  <si>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</si>
  <si>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</si>
  <si>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</si>
  <si>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</si>
  <si>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</si>
  <si>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</si>
  <si>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</si>
  <si>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</si>
  <si>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</si>
  <si>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</si>
  <si>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</si>
  <si>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</si>
  <si>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</si>
  <si>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</si>
  <si>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</si>
  <si>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</si>
  <si>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</si>
  <si>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</si>
  <si>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</si>
  <si>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</si>
  <si>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</si>
  <si>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</si>
  <si>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</si>
  <si>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</si>
  <si>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</si>
  <si>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</si>
  <si>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</si>
  <si>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</si>
  <si>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</si>
  <si>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</si>
  <si>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</si>
  <si>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</si>
  <si>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</si>
  <si>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</si>
  <si>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</si>
  <si>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</si>
  <si>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</si>
  <si>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</si>
  <si>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</si>
  <si>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</si>
  <si>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</si>
  <si>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</si>
  <si>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</si>
  <si>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</si>
  <si>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</si>
  <si>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</si>
  <si>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</si>
  <si>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</si>
  <si>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</si>
  <si>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</si>
  <si>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</si>
  <si>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</si>
  <si>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</si>
  <si>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</si>
  <si>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</si>
  <si>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</si>
  <si>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</si>
  <si>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</si>
  <si>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</si>
  <si>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</si>
  <si>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</si>
  <si>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</si>
  <si>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</si>
  <si>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</si>
  <si>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</si>
  <si>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</si>
  <si>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</si>
  <si>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</si>
  <si>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</si>
  <si>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</si>
  <si>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</si>
  <si>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</si>
  <si>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</si>
  <si>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</si>
  <si>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</si>
  <si>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</si>
  <si>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</si>
  <si>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</si>
  <si>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</si>
  <si>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</si>
  <si>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</si>
  <si>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</si>
  <si>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</si>
  <si>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</si>
  <si>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</si>
  <si>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</si>
  <si>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</si>
  <si>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</si>
  <si>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</si>
  <si>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</si>
  <si>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</si>
  <si>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</si>
  <si>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</si>
  <si>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</si>
  <si>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</si>
  <si>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</si>
  <si>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</si>
  <si>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</si>
  <si>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</si>
  <si>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</si>
  <si>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</si>
  <si>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</si>
  <si>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</si>
  <si>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</si>
  <si>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</si>
  <si>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</si>
  <si>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</si>
  <si>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</si>
  <si>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</si>
  <si>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</si>
  <si>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</si>
  <si>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</si>
  <si>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</si>
  <si>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</si>
  <si>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</si>
  <si>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</si>
  <si>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</si>
  <si>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</si>
  <si>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</si>
  <si>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</si>
  <si>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</si>
  <si>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</si>
  <si>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</si>
  <si>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</si>
  <si>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</si>
  <si>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</si>
  <si>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</si>
  <si>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</si>
  <si>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</si>
  <si>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</si>
  <si>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</si>
  <si>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</si>
  <si>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</si>
  <si>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</si>
  <si>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</si>
  <si>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</si>
  <si>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</si>
  <si>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</si>
  <si>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</si>
  <si>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</si>
  <si>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</si>
  <si>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</si>
  <si>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</si>
  <si>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</si>
  <si>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</si>
  <si>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</si>
  <si>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</si>
  <si>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</si>
  <si>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</si>
  <si>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</si>
  <si>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</si>
  <si>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</si>
  <si>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</si>
  <si>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</si>
  <si>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</si>
  <si>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</si>
  <si>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</si>
  <si>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</si>
  <si>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</si>
  <si>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</si>
  <si>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</si>
  <si>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</si>
  <si>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</si>
  <si>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</si>
  <si>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</si>
  <si>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</si>
  <si>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</si>
  <si>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</si>
  <si>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</si>
  <si>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</si>
  <si>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</si>
  <si>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</si>
  <si>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</si>
  <si>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</si>
  <si>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</si>
  <si>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</si>
  <si>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</si>
  <si>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</si>
  <si>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</si>
  <si>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</si>
  <si>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</si>
  <si>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</si>
  <si>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</si>
  <si>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</si>
  <si>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</si>
  <si>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</si>
  <si>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</si>
  <si>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</si>
  <si>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</si>
  <si>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</si>
  <si>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</si>
  <si>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</si>
  <si>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</si>
  <si>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</si>
  <si>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</si>
  <si>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</si>
  <si>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</si>
  <si>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</si>
  <si>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</si>
  <si>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</si>
  <si>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</si>
  <si>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</si>
  <si>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</si>
  <si>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</si>
  <si>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</si>
  <si>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</si>
  <si>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</si>
  <si>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</si>
  <si>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</si>
  <si>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</si>
  <si>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</si>
  <si>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</si>
  <si>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</si>
  <si>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</si>
  <si>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</si>
  <si>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</si>
  <si>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</si>
  <si>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</si>
  <si>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</si>
  <si>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</si>
  <si>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</si>
  <si>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</si>
  <si>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</si>
  <si>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</si>
  <si>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</si>
  <si>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</si>
  <si>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</si>
  <si>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</si>
  <si>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</si>
  <si>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</si>
  <si>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</si>
  <si>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</si>
  <si>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</si>
  <si>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</si>
  <si>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</si>
  <si>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</si>
  <si>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</si>
  <si>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</si>
  <si>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</si>
  <si>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</si>
  <si>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</si>
  <si>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</si>
  <si>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</si>
  <si>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</si>
  <si>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</si>
  <si>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</si>
  <si>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</si>
  <si>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</si>
  <si>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</si>
  <si>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</si>
  <si>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</si>
  <si>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</si>
  <si>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</si>
  <si>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</si>
  <si>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</si>
  <si>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</si>
  <si>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</si>
  <si>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</si>
  <si>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</si>
  <si>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</si>
  <si>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</si>
  <si>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</si>
  <si>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</si>
  <si>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</si>
  <si>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</si>
  <si>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</si>
  <si>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</si>
  <si>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</si>
  <si>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</si>
  <si>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</si>
  <si>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</si>
  <si>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</si>
  <si>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</si>
  <si>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</si>
  <si>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</si>
  <si>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</si>
  <si>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</si>
  <si>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</si>
  <si>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</si>
  <si>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</si>
  <si>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</si>
  <si>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</si>
  <si>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</si>
  <si>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</si>
  <si>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</si>
  <si>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</si>
  <si>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</si>
  <si>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</si>
  <si>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</si>
  <si>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</si>
  <si>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</si>
  <si>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</si>
  <si>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</si>
  <si>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</si>
  <si>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</si>
  <si>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</si>
  <si>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</si>
  <si>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</si>
  <si>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</si>
  <si>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</si>
  <si>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</si>
  <si>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</si>
  <si>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</si>
  <si>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</si>
  <si>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</si>
  <si>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</si>
  <si>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</si>
  <si>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</si>
  <si>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</si>
  <si>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</si>
  <si>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</si>
  <si>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</si>
  <si>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</si>
  <si>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</si>
  <si>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</si>
  <si>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</si>
  <si>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</si>
  <si>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</si>
  <si>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</si>
  <si>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</si>
  <si>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</si>
  <si>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</si>
  <si>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</si>
  <si>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</si>
  <si>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</si>
  <si>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</si>
  <si>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</si>
  <si>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</si>
  <si>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</si>
  <si>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</si>
  <si>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</si>
  <si>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</si>
  <si>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</si>
  <si>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</si>
  <si>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</si>
  <si>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</si>
  <si>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</si>
  <si>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</si>
  <si>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</si>
  <si>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</si>
  <si>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</si>
  <si>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</si>
  <si>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</si>
  <si>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</si>
  <si>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</si>
  <si>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</si>
  <si>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</si>
  <si>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</si>
  <si>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</si>
  <si>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</si>
  <si>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</si>
  <si>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</si>
  <si>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</si>
  <si>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</si>
  <si>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</si>
  <si>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</si>
  <si>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</si>
  <si>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</si>
  <si>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</si>
  <si>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</si>
  <si>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</si>
  <si>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</si>
  <si>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</si>
  <si>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</si>
  <si>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</si>
  <si>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</si>
  <si>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</si>
  <si>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</si>
  <si>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</si>
  <si>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</si>
  <si>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</si>
  <si>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</si>
  <si>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</si>
  <si>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</si>
  <si>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</si>
  <si>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</si>
  <si>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</si>
  <si>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</si>
  <si>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</si>
  <si>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</si>
  <si>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</si>
  <si>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</si>
  <si>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</si>
  <si>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</si>
  <si>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</si>
  <si>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</si>
  <si>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</si>
  <si>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</si>
  <si>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</si>
  <si>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</si>
  <si>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</si>
  <si>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</si>
  <si>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</si>
  <si>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</si>
  <si>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</si>
  <si>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</si>
  <si>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</si>
  <si>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</si>
  <si>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</si>
  <si>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</si>
  <si>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</si>
  <si>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</si>
  <si>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</si>
  <si>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</si>
  <si>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</si>
  <si>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</si>
  <si>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</si>
  <si>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</si>
  <si>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</si>
  <si>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</si>
  <si>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</si>
  <si>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</si>
  <si>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</si>
  <si>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</si>
  <si>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</si>
  <si>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</si>
  <si>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</si>
  <si>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</si>
  <si>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</si>
  <si>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</si>
  <si>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</si>
  <si>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</si>
  <si>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</si>
  <si>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</si>
  <si>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</si>
  <si>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</si>
  <si>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</si>
  <si>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</si>
  <si>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</si>
  <si>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</si>
  <si>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</si>
  <si>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</si>
  <si>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</si>
  <si>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</si>
  <si>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</si>
  <si>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</si>
  <si>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</si>
  <si>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</si>
  <si>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</si>
  <si>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</si>
  <si>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</si>
  <si>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</si>
  <si>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</si>
  <si>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</si>
  <si>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</si>
  <si>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</si>
  <si>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</si>
  <si>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</si>
  <si>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</si>
  <si>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</si>
  <si>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</si>
  <si>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</si>
  <si>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</si>
  <si>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</si>
  <si>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</si>
  <si>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</si>
  <si>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</si>
  <si>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</si>
  <si>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</si>
  <si>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</si>
  <si>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</si>
  <si>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</si>
  <si>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</si>
  <si>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</si>
  <si>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</si>
  <si>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</si>
  <si>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</si>
  <si>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</si>
  <si>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</si>
  <si>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</si>
  <si>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</si>
  <si>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</si>
  <si>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</si>
  <si>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</si>
  <si>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</si>
  <si>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</si>
  <si>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</si>
  <si>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</si>
  <si>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</si>
  <si>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</si>
  <si>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</si>
  <si>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</si>
  <si>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</si>
  <si>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</si>
  <si>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</si>
  <si>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</si>
  <si>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</si>
  <si>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</si>
  <si>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</si>
  <si>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</si>
  <si>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</si>
  <si>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</si>
  <si>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</si>
  <si>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</si>
  <si>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</si>
  <si>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</si>
  <si>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</si>
  <si>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</si>
  <si>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</si>
  <si>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</si>
  <si>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</si>
  <si>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</si>
  <si>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</si>
  <si>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</si>
  <si>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</si>
  <si>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</si>
  <si>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</si>
  <si>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</si>
  <si>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</si>
  <si>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</si>
  <si>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</si>
  <si>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</si>
  <si>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</si>
  <si>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</si>
  <si>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</si>
  <si>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</si>
  <si>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</si>
  <si>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</si>
  <si>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</si>
  <si>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</si>
  <si>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</si>
  <si>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</si>
  <si>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</si>
  <si>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</si>
  <si>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</si>
  <si>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</si>
  <si>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</si>
  <si>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</si>
  <si>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</si>
  <si>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</si>
  <si>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</si>
  <si>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</si>
  <si>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</si>
  <si>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</si>
  <si>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</si>
  <si>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</si>
  <si>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</si>
  <si>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</si>
  <si>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</si>
  <si>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</si>
  <si>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</si>
  <si>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</si>
  <si>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</si>
  <si>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</si>
  <si>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</si>
  <si>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</si>
  <si>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</si>
  <si>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</si>
  <si>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</si>
  <si>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</si>
  <si>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</si>
  <si>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</si>
  <si>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</si>
  <si>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</si>
  <si>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</si>
  <si>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</si>
  <si>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</si>
  <si>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</si>
  <si>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</si>
  <si>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</si>
  <si>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</si>
  <si>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</si>
  <si>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</si>
  <si>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</si>
  <si>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</si>
  <si>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</si>
  <si>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</si>
  <si>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</si>
  <si>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</si>
  <si>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</si>
  <si>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</si>
  <si>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</si>
  <si>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</si>
  <si>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</si>
  <si>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</si>
  <si>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</si>
  <si>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</si>
  <si>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</si>
  <si>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</si>
  <si>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</si>
  <si>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</si>
  <si>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</si>
  <si>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</si>
  <si>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</si>
  <si>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</si>
  <si>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</si>
  <si>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</si>
  <si>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</si>
  <si>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</si>
  <si>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</si>
  <si>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</si>
  <si>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</si>
  <si>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</si>
  <si>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</si>
  <si>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</si>
  <si>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</si>
  <si>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</si>
  <si>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</si>
  <si>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</si>
  <si>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</si>
  <si>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</si>
  <si>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</si>
  <si>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</si>
  <si>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</si>
  <si>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</si>
  <si>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</si>
  <si>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</si>
  <si>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</si>
  <si>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</si>
  <si>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</si>
  <si>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</si>
  <si>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</si>
  <si>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</si>
  <si>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</si>
  <si>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</si>
  <si>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</si>
  <si>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</si>
  <si>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</si>
  <si>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</si>
  <si>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</si>
  <si>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</si>
  <si>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</si>
  <si>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</si>
  <si>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</si>
  <si>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</si>
  <si>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</si>
  <si>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</si>
  <si>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</si>
  <si>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</si>
  <si>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</si>
  <si>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</si>
  <si>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</si>
  <si>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</si>
  <si>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</si>
  <si>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</si>
  <si>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</si>
  <si>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</si>
  <si>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</si>
  <si>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</si>
  <si>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</si>
  <si>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</si>
  <si>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</si>
  <si>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</si>
  <si>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</si>
  <si>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</si>
  <si>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</si>
  <si>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</si>
  <si>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</si>
  <si>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</si>
  <si>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</si>
  <si>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</si>
  <si>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</si>
  <si>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</si>
  <si>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</si>
  <si>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</si>
  <si>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</si>
  <si>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</si>
  <si>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</si>
  <si>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</si>
  <si>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</si>
  <si>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</si>
  <si>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</si>
  <si>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</si>
  <si>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</si>
  <si>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</si>
  <si>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</si>
  <si>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</si>
  <si>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</si>
  <si>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</si>
  <si>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</si>
  <si>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</si>
  <si>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</si>
  <si>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</si>
  <si>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</si>
  <si>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</si>
  <si>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</si>
  <si>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</si>
  <si>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</si>
  <si>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</si>
  <si>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</si>
  <si>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</si>
  <si>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</si>
  <si>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</si>
  <si>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</si>
  <si>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</si>
  <si>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</si>
  <si>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</si>
  <si>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</si>
  <si>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</si>
  <si>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</si>
  <si>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</si>
  <si>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</si>
  <si>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</si>
  <si>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</si>
  <si>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</si>
  <si>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</si>
  <si>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</si>
  <si>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</si>
  <si>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</si>
  <si>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</si>
  <si>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</si>
  <si>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</si>
  <si>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</si>
  <si>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</si>
  <si>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</si>
  <si>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</si>
  <si>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</si>
  <si>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</si>
  <si>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</si>
  <si>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</si>
  <si>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</si>
  <si>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</si>
  <si>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</si>
  <si>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</si>
  <si>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</si>
  <si>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</si>
  <si>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</si>
  <si>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</si>
  <si>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</si>
  <si>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</si>
  <si>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</si>
  <si>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</si>
  <si>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</si>
  <si>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</si>
  <si>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</si>
  <si>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</si>
  <si>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</si>
  <si>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</si>
  <si>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</si>
  <si>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</si>
  <si>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</si>
  <si>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</si>
  <si>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</si>
  <si>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</si>
  <si>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</si>
  <si>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</si>
  <si>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</si>
  <si>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</si>
  <si>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</si>
  <si>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</si>
  <si>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</si>
  <si>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</si>
  <si>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</si>
  <si>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</si>
  <si>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</si>
  <si>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</si>
  <si>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</si>
  <si>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</si>
  <si>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</si>
  <si>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</si>
  <si>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</si>
  <si>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</si>
  <si>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</si>
  <si>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</si>
  <si>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</si>
  <si>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</si>
  <si>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</si>
  <si>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</si>
  <si>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</si>
  <si>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</si>
  <si>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</si>
  <si>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</si>
  <si>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</si>
  <si>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</si>
  <si>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</si>
  <si>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</si>
  <si>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</si>
  <si>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</si>
  <si>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</si>
  <si>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</si>
  <si>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</si>
  <si>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</si>
  <si>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</si>
  <si>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</si>
  <si>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</si>
  <si>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</si>
  <si>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</si>
  <si>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</si>
  <si>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</si>
  <si>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</si>
  <si>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</si>
  <si>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</si>
  <si>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</si>
  <si>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</si>
  <si>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</si>
  <si>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</si>
  <si>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</si>
  <si>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</si>
  <si>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</si>
  <si>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</si>
  <si>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</si>
  <si>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</si>
  <si>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</si>
  <si>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</si>
  <si>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</si>
  <si>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</si>
  <si>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</si>
  <si>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</si>
  <si>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</si>
  <si>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</si>
  <si>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</si>
  <si>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</si>
  <si>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</si>
  <si>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</si>
  <si>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</si>
  <si>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</si>
  <si>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</si>
  <si>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</si>
  <si>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</si>
  <si>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</si>
  <si>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</si>
  <si>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</si>
  <si>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</si>
  <si>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</si>
  <si>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</si>
  <si>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</si>
  <si>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</si>
  <si>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</si>
  <si>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</si>
  <si>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</si>
  <si>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</si>
  <si>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</si>
  <si>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</si>
  <si>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</si>
  <si>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</si>
  <si>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</si>
  <si>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</si>
  <si>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</si>
  <si>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</si>
  <si>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</si>
  <si>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</si>
  <si>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</si>
  <si>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</si>
  <si>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</si>
  <si>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</si>
  <si>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</si>
  <si>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</si>
  <si>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</si>
  <si>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</si>
  <si>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</si>
  <si>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</si>
  <si>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</si>
  <si>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</si>
  <si>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</si>
  <si>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</si>
  <si>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</si>
  <si>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</si>
  <si>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</si>
  <si>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</si>
  <si>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</si>
  <si>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</si>
  <si>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</si>
  <si>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</si>
  <si>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</si>
  <si>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</si>
  <si>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</si>
  <si>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</si>
  <si>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</si>
  <si>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</si>
  <si>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</si>
  <si>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</si>
  <si>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</si>
  <si>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</si>
  <si>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</si>
  <si>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</si>
  <si>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</si>
  <si>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</si>
  <si>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</si>
  <si>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</si>
  <si>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</si>
  <si>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</si>
  <si>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</si>
  <si>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</si>
  <si>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</si>
  <si>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</si>
  <si>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</si>
  <si>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</si>
  <si>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</si>
  <si>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</si>
  <si>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</si>
  <si>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</si>
  <si>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</si>
  <si>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</si>
  <si>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</si>
  <si>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</si>
  <si>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</si>
  <si>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</si>
  <si>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</si>
  <si>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</si>
  <si>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</si>
  <si>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</si>
  <si>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</si>
  <si>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</si>
  <si>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</si>
  <si>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</si>
  <si>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</si>
  <si>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</si>
  <si>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</si>
  <si>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</si>
  <si>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</si>
  <si>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</si>
  <si>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</si>
  <si>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</si>
  <si>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</si>
  <si>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</si>
  <si>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</si>
  <si>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</si>
  <si>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</si>
  <si>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</si>
  <si>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</si>
  <si>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</si>
  <si>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</si>
  <si>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</si>
  <si>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</si>
  <si>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</si>
  <si>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</si>
  <si>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</si>
  <si>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</si>
  <si>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</si>
  <si>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</si>
  <si>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</si>
  <si>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</si>
  <si>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</si>
  <si>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</si>
  <si>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</si>
  <si>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</si>
  <si>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</si>
  <si>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</si>
  <si>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</si>
  <si>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</si>
  <si>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</si>
  <si>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</si>
  <si>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</si>
  <si>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</si>
  <si>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</si>
  <si>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</si>
  <si>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</si>
  <si>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</si>
  <si>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</si>
  <si>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</si>
  <si>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</si>
  <si>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</si>
  <si>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</si>
  <si>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</si>
  <si>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</si>
  <si>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</si>
  <si>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</si>
  <si>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</si>
  <si>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</si>
  <si>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</si>
  <si>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</si>
  <si>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</si>
  <si>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</si>
  <si>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</si>
  <si>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</si>
  <si>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</si>
  <si>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</si>
  <si>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</si>
  <si>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</si>
  <si>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</si>
  <si>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</si>
  <si>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</si>
  <si>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</si>
  <si>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</si>
  <si>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</si>
  <si>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</si>
  <si>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</si>
  <si>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</si>
  <si>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</si>
  <si>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</si>
  <si>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</si>
  <si>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</si>
  <si>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</si>
  <si>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</si>
  <si>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</si>
  <si>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</si>
  <si>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</si>
  <si>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</si>
  <si>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</si>
  <si>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</si>
  <si>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</si>
  <si>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</si>
  <si>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</si>
  <si>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</si>
  <si>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</si>
  <si>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</si>
  <si>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</si>
  <si>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</si>
  <si>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</si>
  <si>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</si>
  <si>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</si>
  <si>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</si>
  <si>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</si>
  <si>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</si>
  <si>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</si>
  <si>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</si>
  <si>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</si>
  <si>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</si>
  <si>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</si>
  <si>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</si>
  <si>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</si>
  <si>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</si>
  <si>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</si>
  <si>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</si>
  <si>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</si>
  <si>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</si>
  <si>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</si>
  <si>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</si>
  <si>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</si>
  <si>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</si>
  <si>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</si>
  <si>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</si>
  <si>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</si>
  <si>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</si>
  <si>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</si>
  <si>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</si>
  <si>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</si>
  <si>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</si>
  <si>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</si>
  <si>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</si>
  <si>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</si>
  <si>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</si>
  <si>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</si>
  <si>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</si>
  <si>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</si>
  <si>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</si>
  <si>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</si>
  <si>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</si>
  <si>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</si>
  <si>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</si>
  <si>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</si>
  <si>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</si>
  <si>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</si>
  <si>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</si>
  <si>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</si>
  <si>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</si>
  <si>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</si>
  <si>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</si>
  <si>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</si>
  <si>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</si>
  <si>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</si>
  <si>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</si>
  <si>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</si>
  <si>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</si>
  <si>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</si>
  <si>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</si>
  <si>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</si>
  <si>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</si>
  <si>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</si>
  <si>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</si>
  <si>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</si>
  <si>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</si>
  <si>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</si>
  <si>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</si>
  <si>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</si>
  <si>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</si>
  <si>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</si>
  <si>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</si>
  <si>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</si>
  <si>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</si>
  <si>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</si>
  <si>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</si>
  <si>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</si>
  <si>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</si>
  <si>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</si>
  <si>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</si>
  <si>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</si>
  <si>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</si>
  <si>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</si>
  <si>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</si>
  <si>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</si>
  <si>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</si>
  <si>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</si>
  <si>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</si>
  <si>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</si>
  <si>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</si>
  <si>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</si>
  <si>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</si>
  <si>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</si>
  <si>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</si>
  <si>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</si>
  <si>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</si>
  <si>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</si>
  <si>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</si>
  <si>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</si>
  <si>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</si>
  <si>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</si>
  <si>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</si>
  <si>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</si>
  <si>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</si>
  <si>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</si>
  <si>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</si>
  <si>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</si>
  <si>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</si>
  <si>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</si>
  <si>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</si>
  <si>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</si>
  <si>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</si>
  <si>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</si>
  <si>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</si>
  <si>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</si>
  <si>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</si>
  <si>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</si>
  <si>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</si>
  <si>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</si>
  <si>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</si>
  <si>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</si>
  <si>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</si>
  <si>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</si>
  <si>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</si>
  <si>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</si>
  <si>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</si>
  <si>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</si>
  <si>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</si>
  <si>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</si>
  <si>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</si>
  <si>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</si>
  <si>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</si>
  <si>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</si>
  <si>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</si>
  <si>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</si>
  <si>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</si>
  <si>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</si>
  <si>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</si>
  <si>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</si>
  <si>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</si>
  <si>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</si>
  <si>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</si>
  <si>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</si>
  <si>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</si>
  <si>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</si>
  <si>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</si>
  <si>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</si>
  <si>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</si>
  <si>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</si>
  <si>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</si>
  <si>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</si>
  <si>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</si>
  <si>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</si>
  <si>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</si>
  <si>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</si>
  <si>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</si>
  <si>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</si>
  <si>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</si>
  <si>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</si>
  <si>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</si>
  <si>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</si>
  <si>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</si>
  <si>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</si>
  <si>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</si>
  <si>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</si>
  <si>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</si>
  <si>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</si>
  <si>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</si>
  <si>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</si>
  <si>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</si>
  <si>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</si>
  <si>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</si>
  <si>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</si>
  <si>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</si>
  <si>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</si>
  <si>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</si>
  <si>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</si>
  <si>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</si>
  <si>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</si>
  <si>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</si>
  <si>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</si>
  <si>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</si>
  <si>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</si>
  <si>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</si>
  <si>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</si>
  <si>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</si>
  <si>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</si>
  <si>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</si>
  <si>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</si>
  <si>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</si>
  <si>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</si>
  <si>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</si>
  <si>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</si>
  <si>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</si>
  <si>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</si>
  <si>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</si>
  <si>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</si>
  <si>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</si>
  <si>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</si>
  <si>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</si>
  <si>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</si>
  <si>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</si>
  <si>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</si>
  <si>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</si>
  <si>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</si>
  <si>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</si>
  <si>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</si>
  <si>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</si>
  <si>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</si>
  <si>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</si>
  <si>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</si>
  <si>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</si>
  <si>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</si>
  <si>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</si>
  <si>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</si>
  <si>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</si>
  <si>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</si>
  <si>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</si>
  <si>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</si>
  <si>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</si>
  <si>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</si>
  <si>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</si>
  <si>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</si>
  <si>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</si>
  <si>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</si>
  <si>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</si>
  <si>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</si>
  <si>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</si>
  <si>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</si>
  <si>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</si>
  <si>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</si>
  <si>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</si>
  <si>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</si>
  <si>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</si>
  <si>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</si>
  <si>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</si>
  <si>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</si>
  <si>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</si>
  <si>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</si>
  <si>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</si>
  <si>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</si>
  <si>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</si>
  <si>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</si>
  <si>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</si>
  <si>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</si>
  <si>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</si>
  <si>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</si>
  <si>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</si>
  <si>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</si>
  <si>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</si>
  <si>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</si>
  <si>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</si>
  <si>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</si>
  <si>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</si>
  <si>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</si>
  <si>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</si>
  <si>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</si>
  <si>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</si>
  <si>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</si>
  <si>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</si>
  <si>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</si>
  <si>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</si>
  <si>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</si>
  <si>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</si>
  <si>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</si>
  <si>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</si>
  <si>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</si>
  <si>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</si>
  <si>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</si>
  <si>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</si>
  <si>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</si>
  <si>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</si>
  <si>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</si>
  <si>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</si>
  <si>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</si>
  <si>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</si>
  <si>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</si>
  <si>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</si>
  <si>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</si>
  <si>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</si>
  <si>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</si>
  <si>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</si>
  <si>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</si>
  <si>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</si>
  <si>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</si>
  <si>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</si>
  <si>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</si>
  <si>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</si>
  <si>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</si>
  <si>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</si>
  <si>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</si>
  <si>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</si>
  <si>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</si>
  <si>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</si>
  <si>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</si>
  <si>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</si>
  <si>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</si>
  <si>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</si>
  <si>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</si>
  <si>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</si>
  <si>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</si>
  <si>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</si>
  <si>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</si>
  <si>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</si>
  <si>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</si>
  <si>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</si>
  <si>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</si>
  <si>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</si>
  <si>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</si>
  <si>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</si>
  <si>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</si>
  <si>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</si>
  <si>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</si>
  <si>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</si>
  <si>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</si>
  <si>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</si>
  <si>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</si>
  <si>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</si>
  <si>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</si>
  <si>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</si>
  <si>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</si>
  <si>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</si>
  <si>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</si>
  <si>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</si>
  <si>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</si>
  <si>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</si>
  <si>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</si>
  <si>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</si>
  <si>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</si>
  <si>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</si>
  <si>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</si>
  <si>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</si>
  <si>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</si>
  <si>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</si>
  <si>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</si>
  <si>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</si>
  <si>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</si>
  <si>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</si>
  <si>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</si>
  <si>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</si>
  <si>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</si>
  <si>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</si>
  <si>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</si>
  <si>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</si>
  <si>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</si>
  <si>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</si>
  <si>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</si>
  <si>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</si>
  <si>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</si>
  <si>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</si>
  <si>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</si>
  <si>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</si>
  <si>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</si>
  <si>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</si>
  <si>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</si>
  <si>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</si>
  <si>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</si>
  <si>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</si>
  <si>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</si>
  <si>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</si>
  <si>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</si>
  <si>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</si>
  <si>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</si>
  <si>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</si>
  <si>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</si>
  <si>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</si>
  <si>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</si>
  <si>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</si>
  <si>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</si>
  <si>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</si>
  <si>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</si>
  <si>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</si>
  <si>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</si>
  <si>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</si>
  <si>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</si>
  <si>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</si>
  <si>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</si>
  <si>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</si>
  <si>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</si>
  <si>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</si>
  <si>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</si>
  <si>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</si>
  <si>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</si>
  <si>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</si>
  <si>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</si>
  <si>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</si>
  <si>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</si>
  <si>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</si>
  <si>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</si>
  <si>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</si>
  <si>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</si>
  <si>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</si>
  <si>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</si>
  <si>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</si>
  <si>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</si>
  <si>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</si>
  <si>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</si>
  <si>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</si>
  <si>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</si>
  <si>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</si>
  <si>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</si>
  <si>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</si>
  <si>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</si>
  <si>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</si>
  <si>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</si>
  <si>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</si>
  <si>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</si>
  <si>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</si>
  <si>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</si>
  <si>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</si>
  <si>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</si>
  <si>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</si>
  <si>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</si>
  <si>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</si>
  <si>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</si>
  <si>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</si>
  <si>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</si>
  <si>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</si>
  <si>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</si>
  <si>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</si>
  <si>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</si>
  <si>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</si>
  <si>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</si>
  <si>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</si>
  <si>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</si>
  <si>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</si>
  <si>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</si>
  <si>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</si>
  <si>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</si>
  <si>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</si>
  <si>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</si>
  <si>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</si>
  <si>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</si>
  <si>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</si>
  <si>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</si>
  <si>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</si>
  <si>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</si>
  <si>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</si>
  <si>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</si>
  <si>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</si>
  <si>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</si>
  <si>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</si>
  <si>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</si>
  <si>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</si>
  <si>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</si>
  <si>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</si>
  <si>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</si>
  <si>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</si>
  <si>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</si>
  <si>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</si>
  <si>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</si>
  <si>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</si>
  <si>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</si>
  <si>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</si>
  <si>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</si>
  <si>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</si>
  <si>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</si>
  <si>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</si>
  <si>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</si>
  <si>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</si>
  <si>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</si>
  <si>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</si>
  <si>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</si>
  <si>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</si>
  <si>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</si>
  <si>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</si>
  <si>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</si>
  <si>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</si>
  <si>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</si>
  <si>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</si>
  <si>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</si>
  <si>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</si>
  <si>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</si>
  <si>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</si>
  <si>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</si>
  <si>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</si>
  <si>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</si>
  <si>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</si>
  <si>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</si>
  <si>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</si>
  <si>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</si>
  <si>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</si>
  <si>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</si>
  <si>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</si>
  <si>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</si>
  <si>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</si>
  <si>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</si>
  <si>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</si>
  <si>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</si>
  <si>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</si>
  <si>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</si>
  <si>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</si>
  <si>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</si>
  <si>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</si>
  <si>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</si>
  <si>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</si>
  <si>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</si>
  <si>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</si>
  <si>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</si>
  <si>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</si>
  <si>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</si>
  <si>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</si>
  <si>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</si>
  <si>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</si>
  <si>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</si>
  <si>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</si>
  <si>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</si>
  <si>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</si>
  <si>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</si>
  <si>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</si>
  <si>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</si>
  <si>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</si>
  <si>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</si>
  <si>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</si>
  <si>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</si>
  <si>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</si>
  <si>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</si>
  <si>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</si>
  <si>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</si>
  <si>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</si>
  <si>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</si>
  <si>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</si>
  <si>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</si>
  <si>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</si>
  <si>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</si>
  <si>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</si>
  <si>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</si>
  <si>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</si>
  <si>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</si>
  <si>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</si>
  <si>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</si>
  <si>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</si>
  <si>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</si>
  <si>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</si>
  <si>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</si>
  <si>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</si>
  <si>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</si>
  <si>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</si>
  <si>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</si>
  <si>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</si>
  <si>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</si>
  <si>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</si>
  <si>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</si>
  <si>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</si>
  <si>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</si>
  <si>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</si>
  <si>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</si>
  <si>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</si>
  <si>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</si>
  <si>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</si>
  <si>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</si>
  <si>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</si>
  <si>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</si>
  <si>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</si>
  <si>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</si>
  <si>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</si>
  <si>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</si>
  <si>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</si>
  <si>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</si>
  <si>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</si>
  <si>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</si>
  <si>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</si>
  <si>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</si>
  <si>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</si>
  <si>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</si>
  <si>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</si>
  <si>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</si>
  <si>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</si>
  <si>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</si>
  <si>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</si>
  <si>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</si>
  <si>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</si>
  <si>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</si>
  <si>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</si>
  <si>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</si>
  <si>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</si>
  <si>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</si>
  <si>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</si>
  <si>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</si>
  <si>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</si>
  <si>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</si>
  <si>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</si>
  <si>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</si>
  <si>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</si>
  <si>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</si>
  <si>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</si>
  <si>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</si>
  <si>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</si>
  <si>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</si>
  <si>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</si>
  <si>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</si>
  <si>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</si>
  <si>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</si>
  <si>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</si>
  <si>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</si>
  <si>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</si>
  <si>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</si>
  <si>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</si>
  <si>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</si>
  <si>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</si>
  <si>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</si>
  <si>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</si>
  <si>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</si>
  <si>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</si>
  <si>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</si>
  <si>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</si>
  <si>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</si>
  <si>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</si>
  <si>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</si>
  <si>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</si>
  <si>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</si>
  <si>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</si>
  <si>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</si>
  <si>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</si>
  <si>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</si>
  <si>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</si>
  <si>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</si>
  <si>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</si>
  <si>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</si>
  <si>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</si>
  <si>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</si>
  <si>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</si>
  <si>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</si>
  <si>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</si>
  <si>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</si>
  <si>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</si>
  <si>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</si>
  <si>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</si>
  <si>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</si>
  <si>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</si>
  <si>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</si>
  <si>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</si>
  <si>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</si>
  <si>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</si>
  <si>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</si>
  <si>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</si>
  <si>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</si>
  <si>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</si>
  <si>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</si>
  <si>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</si>
  <si>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</si>
  <si>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</si>
  <si>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</si>
  <si>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</si>
  <si>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</si>
  <si>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</si>
  <si>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</si>
  <si>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</si>
  <si>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</si>
  <si>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</si>
  <si>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</si>
  <si>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</si>
  <si>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</si>
  <si>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</si>
  <si>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</si>
  <si>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</si>
  <si>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</si>
  <si>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</si>
  <si>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</si>
  <si>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</si>
  <si>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</si>
  <si>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</si>
  <si>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</si>
  <si>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</si>
  <si>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</si>
  <si>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</si>
  <si>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</si>
  <si>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</si>
  <si>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</si>
  <si>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</si>
  <si>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</si>
  <si>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</si>
  <si>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</si>
  <si>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</si>
  <si>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</si>
  <si>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</si>
  <si>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</si>
  <si>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</si>
  <si>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</si>
  <si>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</si>
  <si>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</si>
  <si>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</si>
  <si>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</si>
  <si>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</si>
  <si>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</si>
  <si>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</si>
  <si>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</si>
  <si>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</si>
  <si>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</si>
  <si>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</si>
  <si>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</si>
  <si>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</si>
  <si>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</si>
  <si>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</si>
  <si>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</si>
  <si>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</si>
  <si>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</si>
  <si>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</si>
  <si>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</si>
  <si>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</si>
  <si>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</si>
  <si>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</si>
  <si>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</si>
  <si>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</si>
  <si>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</si>
  <si>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</si>
  <si>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</si>
  <si>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</si>
  <si>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</si>
  <si>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</si>
  <si>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</si>
  <si>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</si>
  <si>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</si>
  <si>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</si>
  <si>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</si>
  <si>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</si>
  <si>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</si>
  <si>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</si>
  <si>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</si>
  <si>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</si>
  <si>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</si>
  <si>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</si>
  <si>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</si>
  <si>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</si>
  <si>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</si>
  <si>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</si>
  <si>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</si>
  <si>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</si>
  <si>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</si>
  <si>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</si>
  <si>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</si>
  <si>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</si>
  <si>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</si>
  <si>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</si>
  <si>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</si>
  <si>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</si>
  <si>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</si>
  <si>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</si>
  <si>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</si>
  <si>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</si>
  <si>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</si>
  <si>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</si>
  <si>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</si>
  <si>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</si>
  <si>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</si>
  <si>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</si>
  <si>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</si>
  <si>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</si>
  <si>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</si>
  <si>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</si>
  <si>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</si>
  <si>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</si>
  <si>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</si>
  <si>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</si>
  <si>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</si>
  <si>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</si>
  <si>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</si>
  <si>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</si>
  <si>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</si>
  <si>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</si>
  <si>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</si>
  <si>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</si>
  <si>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</si>
  <si>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</si>
  <si>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</si>
  <si>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</si>
  <si>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</si>
  <si>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</si>
  <si>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</si>
  <si>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</si>
  <si>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</si>
  <si>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</si>
  <si>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</si>
  <si>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</si>
  <si>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</si>
  <si>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</si>
  <si>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</si>
  <si>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</si>
  <si>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</si>
  <si>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</si>
  <si>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</si>
  <si>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</si>
  <si>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</si>
  <si>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</si>
  <si>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</si>
  <si>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</si>
  <si>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</si>
  <si>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</si>
  <si>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</si>
  <si>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</si>
  <si>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</si>
  <si>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</si>
  <si>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</si>
  <si>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</si>
  <si>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</si>
  <si>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</si>
  <si>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</si>
  <si>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</si>
  <si>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</si>
  <si>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</si>
  <si>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</si>
  <si>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</si>
  <si>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</si>
  <si>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</si>
  <si>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</si>
  <si>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</si>
  <si>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</si>
  <si>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</si>
  <si>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</si>
  <si>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</si>
  <si>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</si>
  <si>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</si>
  <si>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</si>
  <si>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</si>
  <si>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</si>
  <si>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</si>
  <si>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</si>
  <si>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</si>
  <si>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</si>
  <si>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</si>
  <si>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</si>
  <si>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</si>
  <si>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</si>
  <si>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</si>
  <si>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</si>
  <si>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</si>
  <si>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</si>
  <si>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</si>
  <si>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</si>
  <si>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</si>
  <si>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</si>
  <si>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</si>
  <si>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</si>
  <si>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</si>
  <si>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</si>
  <si>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</si>
  <si>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</si>
  <si>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</si>
  <si>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</si>
  <si>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</si>
  <si>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</si>
  <si>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</si>
  <si>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</si>
  <si>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</si>
  <si>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</si>
  <si>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</si>
  <si>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</si>
  <si>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</si>
  <si>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</si>
  <si>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</si>
  <si>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</si>
  <si>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</si>
  <si>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</si>
  <si>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</si>
  <si>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</si>
  <si>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</si>
  <si>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</si>
  <si>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</si>
  <si>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</si>
  <si>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</si>
  <si>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</si>
  <si>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</si>
  <si>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</si>
  <si>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</si>
  <si>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</si>
  <si>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</si>
  <si>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</si>
  <si>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</si>
  <si>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</si>
  <si>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</si>
  <si>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</si>
  <si>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</si>
  <si>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</si>
  <si>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</si>
  <si>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</si>
  <si>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</si>
  <si>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</si>
  <si>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</si>
  <si>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</si>
  <si>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</si>
  <si>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</si>
  <si>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</si>
  <si>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</si>
  <si>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</si>
  <si>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</si>
  <si>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</si>
  <si>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</si>
  <si>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</si>
  <si>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</si>
  <si>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</si>
  <si>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</si>
  <si>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</si>
  <si>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</si>
  <si>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</si>
  <si>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</si>
  <si>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</si>
  <si>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</si>
  <si>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</si>
  <si>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</si>
  <si>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</si>
  <si>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</si>
  <si>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</si>
  <si>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</si>
  <si>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</si>
  <si>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</si>
  <si>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</si>
  <si>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</si>
  <si>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</si>
  <si>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</si>
  <si>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</si>
  <si>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</si>
  <si>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</si>
  <si>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</si>
  <si>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</si>
  <si>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</si>
  <si>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</si>
  <si>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</si>
  <si>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</si>
  <si>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</si>
  <si>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</si>
  <si>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</si>
  <si>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</si>
  <si>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</si>
  <si>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</si>
  <si>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</si>
  <si>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</si>
  <si>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</si>
  <si>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</si>
  <si>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</si>
  <si>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</si>
  <si>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</si>
  <si>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</si>
  <si>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</si>
  <si>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</si>
  <si>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</si>
  <si>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</si>
  <si>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</si>
  <si>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</si>
  <si>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</si>
  <si>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</si>
  <si>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</si>
  <si>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</si>
  <si>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</si>
  <si>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</si>
  <si>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</si>
  <si>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</si>
  <si>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</si>
  <si>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</si>
  <si>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</si>
  <si>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</si>
  <si>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</si>
  <si>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</si>
  <si>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</si>
  <si>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</si>
  <si>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</si>
  <si>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</si>
  <si>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</si>
  <si>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</si>
  <si>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</si>
  <si>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</si>
  <si>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</si>
  <si>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</si>
  <si>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</si>
  <si>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</si>
  <si>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</si>
  <si>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</si>
  <si>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</si>
  <si>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</si>
  <si>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</si>
  <si>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</si>
  <si>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</si>
  <si>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</si>
  <si>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</si>
  <si>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</si>
  <si>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</si>
  <si>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</si>
  <si>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</si>
  <si>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</si>
  <si>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</si>
  <si>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</si>
  <si>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</si>
  <si>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</si>
  <si>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</si>
  <si>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</si>
  <si>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</si>
  <si>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</si>
  <si>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</si>
  <si>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</si>
  <si>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</si>
  <si>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</si>
  <si>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</si>
  <si>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</si>
  <si>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</si>
  <si>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</si>
  <si>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</si>
  <si>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</si>
  <si>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</si>
  <si>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</si>
  <si>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</si>
  <si>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</si>
  <si>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</si>
  <si>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</si>
  <si>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</si>
  <si>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</si>
  <si>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</si>
  <si>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</si>
  <si>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</si>
  <si>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</si>
  <si>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</si>
  <si>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</si>
  <si>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</si>
  <si>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</si>
  <si>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</si>
  <si>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</si>
  <si>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</si>
  <si>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</si>
  <si>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</si>
  <si>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</si>
  <si>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</si>
  <si>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</si>
  <si>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</si>
  <si>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</si>
  <si>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</si>
  <si>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</si>
  <si>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</si>
  <si>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</si>
  <si>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</si>
  <si>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</si>
  <si>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</si>
  <si>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</si>
  <si>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</si>
  <si>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</si>
  <si>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</si>
  <si>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</si>
  <si>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</si>
  <si>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</si>
  <si>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</si>
  <si>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</si>
  <si>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</si>
  <si>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</si>
  <si>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</si>
  <si>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</si>
  <si>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</si>
  <si>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</si>
  <si>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</si>
  <si>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</si>
  <si>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</si>
  <si>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</si>
  <si>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</si>
  <si>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</si>
  <si>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</si>
  <si>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</si>
  <si>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</si>
  <si>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</si>
  <si>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</si>
  <si>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</si>
  <si>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</si>
  <si>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</si>
  <si>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</si>
  <si>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</si>
  <si>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</si>
  <si>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</si>
  <si>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</si>
  <si>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</si>
  <si>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</si>
  <si>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</si>
  <si>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</si>
  <si>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</si>
  <si>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</si>
  <si>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</si>
  <si>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</si>
  <si>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</si>
  <si>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</si>
  <si>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</si>
  <si>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</si>
  <si>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</si>
  <si>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</si>
  <si>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</si>
  <si>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</si>
  <si>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</si>
  <si>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</si>
  <si>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</si>
  <si>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</si>
  <si>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</si>
  <si>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</si>
  <si>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</si>
  <si>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</si>
  <si>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</si>
  <si>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</si>
  <si>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</si>
  <si>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</si>
  <si>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</si>
  <si>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</si>
  <si>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</si>
  <si>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</si>
  <si>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</si>
  <si>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</si>
  <si>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</si>
  <si>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</si>
  <si>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</si>
  <si>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</si>
  <si>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</si>
  <si>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</si>
  <si>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</si>
  <si>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</si>
  <si>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</si>
  <si>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</si>
  <si>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</si>
  <si>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</si>
  <si>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</si>
  <si>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</si>
  <si>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</si>
  <si>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</si>
  <si>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</si>
  <si>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</si>
  <si>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</si>
  <si>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</si>
  <si>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</si>
  <si>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</si>
  <si>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</si>
  <si>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</si>
  <si>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</si>
  <si>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</si>
  <si>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</si>
  <si>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</si>
  <si>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</si>
  <si>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</si>
  <si>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</si>
  <si>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</si>
  <si>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</si>
  <si>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</si>
  <si>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</si>
  <si>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</si>
  <si>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</si>
  <si>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</si>
  <si>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</si>
  <si>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</si>
  <si>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</si>
  <si>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</si>
  <si>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</si>
  <si>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</si>
  <si>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</si>
  <si>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</si>
  <si>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</si>
  <si>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</si>
  <si>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</si>
  <si>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</si>
  <si>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</si>
  <si>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</si>
  <si>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</si>
  <si>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</si>
  <si>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</si>
  <si>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</si>
  <si>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</si>
  <si>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</si>
  <si>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</si>
  <si>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</si>
  <si>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</si>
  <si>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</si>
  <si>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</si>
  <si>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</si>
  <si>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</si>
  <si>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</si>
  <si>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</si>
  <si>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</si>
  <si>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</si>
  <si>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</si>
  <si>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</si>
  <si>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</si>
  <si>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</si>
  <si>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</si>
  <si>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</si>
  <si>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</si>
  <si>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</si>
  <si>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</si>
  <si>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</si>
  <si>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</si>
  <si>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</si>
  <si>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</si>
  <si>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</si>
  <si>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</si>
  <si>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</si>
  <si>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</si>
  <si>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</si>
  <si>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</si>
  <si>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</si>
  <si>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</si>
  <si>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</si>
  <si>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</si>
  <si>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</si>
  <si>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</si>
  <si>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</si>
  <si>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</si>
  <si>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</si>
  <si>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</si>
  <si>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</si>
  <si>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</si>
  <si>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</si>
  <si>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</si>
  <si>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</si>
  <si>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</si>
  <si>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</si>
  <si>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</si>
  <si>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</si>
  <si>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</si>
  <si>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</si>
  <si>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</si>
  <si>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</si>
  <si>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</si>
  <si>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</si>
  <si>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</si>
  <si>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</si>
  <si>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</si>
  <si>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</si>
  <si>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</si>
  <si>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</si>
  <si>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</si>
  <si>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</si>
  <si>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</si>
  <si>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</si>
  <si>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</si>
  <si>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</si>
  <si>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</si>
  <si>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</si>
  <si>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</si>
  <si>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</si>
  <si>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</si>
  <si>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</si>
  <si>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</si>
  <si>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</si>
  <si>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</si>
  <si>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</si>
  <si>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</si>
  <si>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</si>
  <si>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</si>
  <si>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</si>
  <si>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</si>
  <si>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</si>
  <si>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</si>
  <si>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</si>
  <si>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</si>
  <si>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</si>
  <si>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</si>
  <si>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</si>
  <si>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</si>
  <si>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</si>
  <si>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</si>
  <si>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</si>
  <si>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</si>
  <si>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</si>
  <si>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</si>
  <si>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</si>
  <si>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</si>
  <si>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</si>
  <si>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</si>
  <si>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</si>
  <si>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</si>
  <si>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</si>
  <si>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</si>
  <si>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</si>
  <si>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</si>
  <si>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</si>
  <si>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</si>
  <si>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</si>
  <si>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</si>
  <si>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</si>
  <si>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</si>
  <si>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</si>
  <si>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</si>
  <si>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</si>
  <si>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</si>
  <si>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</si>
  <si>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</si>
  <si>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</si>
  <si>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</si>
  <si>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</si>
  <si>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</si>
  <si>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</si>
  <si>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</si>
  <si>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</si>
  <si>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</si>
  <si>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</si>
  <si>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</si>
  <si>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</si>
  <si>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</si>
  <si>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</si>
  <si>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</si>
  <si>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</si>
  <si>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</si>
  <si>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</si>
  <si>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</si>
  <si>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</si>
  <si>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</si>
  <si>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</si>
  <si>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</si>
  <si>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</si>
  <si>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</si>
  <si>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</si>
  <si>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</si>
  <si>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</si>
  <si>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</si>
  <si>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</si>
  <si>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</si>
  <si>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</si>
  <si>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</si>
  <si>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</si>
  <si>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</si>
  <si>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</si>
  <si>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</si>
  <si>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</si>
  <si>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</si>
  <si>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</si>
  <si>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</si>
  <si>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</si>
  <si>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</si>
  <si>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</si>
  <si>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</si>
  <si>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</si>
  <si>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</si>
  <si>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</si>
  <si>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</si>
  <si>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</si>
  <si>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</si>
  <si>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</si>
  <si>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</si>
  <si>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</si>
  <si>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</si>
  <si>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</si>
  <si>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</si>
  <si>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</si>
  <si>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</si>
  <si>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</si>
  <si>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</si>
  <si>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</si>
  <si>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</si>
  <si>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</si>
  <si>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</si>
  <si>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</si>
  <si>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</si>
  <si>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</si>
  <si>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</si>
  <si>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</si>
  <si>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</si>
  <si>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</si>
  <si>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</si>
  <si>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</si>
  <si>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</si>
  <si>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</si>
  <si>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</si>
  <si>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</si>
  <si>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</si>
  <si>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</si>
  <si>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</si>
  <si>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</si>
  <si>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</si>
  <si>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</si>
  <si>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</si>
  <si>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</si>
  <si>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</si>
  <si>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</si>
  <si>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</si>
  <si>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</si>
  <si>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</si>
  <si>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</si>
  <si>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</si>
  <si>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</si>
  <si>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</si>
  <si>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</si>
  <si>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</si>
  <si>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</si>
  <si>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</si>
  <si>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</si>
  <si>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</si>
  <si>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</si>
  <si>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</si>
  <si>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</si>
  <si>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</si>
  <si>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</si>
  <si>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</si>
  <si>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</si>
  <si>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</si>
  <si>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</si>
  <si>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</si>
  <si>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</si>
  <si>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</si>
  <si>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</si>
  <si>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</si>
  <si>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</si>
  <si>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</si>
  <si>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</si>
  <si>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</si>
  <si>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</si>
  <si>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</si>
  <si>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</si>
  <si>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</si>
  <si>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</si>
  <si>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</si>
  <si>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</si>
  <si>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</si>
  <si>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</si>
  <si>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</si>
  <si>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</si>
  <si>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</si>
  <si>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</si>
  <si>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</si>
  <si>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</si>
  <si>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</si>
  <si>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</si>
  <si>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</si>
  <si>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</si>
  <si>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</si>
  <si>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</si>
  <si>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</si>
  <si>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</si>
  <si>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</si>
  <si>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</si>
  <si>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</si>
  <si>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</si>
  <si>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</si>
  <si>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</si>
  <si>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</si>
  <si>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</si>
  <si>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</si>
  <si>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</si>
  <si>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</si>
  <si>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</si>
  <si>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</si>
  <si>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</si>
  <si>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</si>
  <si>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</si>
  <si>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</si>
  <si>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</si>
  <si>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</si>
  <si>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</si>
  <si>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</si>
  <si>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</si>
  <si>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</si>
  <si>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</si>
  <si>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</si>
  <si>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</si>
  <si>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</si>
  <si>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</si>
  <si>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</si>
  <si>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</si>
  <si>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</si>
  <si>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</si>
  <si>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</si>
  <si>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</si>
  <si>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</si>
  <si>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</si>
  <si>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</si>
  <si>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</si>
  <si>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</si>
  <si>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</si>
  <si>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</si>
  <si>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</si>
  <si>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</si>
  <si>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</si>
  <si>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</si>
  <si>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</si>
  <si>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</si>
  <si>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</si>
  <si>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</si>
  <si>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</si>
  <si>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</si>
  <si>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</si>
  <si>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</si>
  <si>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</si>
  <si>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</si>
  <si>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</si>
  <si>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</si>
  <si>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</si>
  <si>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</si>
  <si>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</si>
  <si>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</si>
  <si>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</si>
  <si>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</si>
  <si>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</si>
  <si>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</si>
  <si>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</si>
  <si>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</si>
  <si>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</si>
  <si>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</si>
  <si>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</si>
  <si>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</si>
  <si>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</si>
  <si>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</si>
  <si>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</si>
  <si>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</si>
  <si>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</si>
  <si>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</si>
  <si>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</si>
  <si>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</si>
  <si>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</si>
  <si>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</si>
  <si>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</si>
  <si>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</si>
  <si>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</si>
  <si>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</si>
  <si>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</si>
  <si>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</si>
  <si>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</si>
  <si>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</si>
  <si>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</si>
  <si>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</si>
  <si>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</si>
  <si>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</si>
  <si>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</si>
  <si>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</si>
  <si>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</si>
  <si>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</si>
  <si>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</si>
  <si>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</si>
  <si>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</si>
  <si>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</si>
  <si>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</si>
  <si>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</si>
  <si>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</si>
  <si>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</si>
  <si>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</si>
  <si>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</si>
  <si>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</si>
  <si>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</si>
  <si>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</si>
  <si>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</si>
  <si>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</si>
  <si>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</si>
  <si>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</si>
  <si>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</si>
  <si>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</si>
  <si>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</si>
  <si>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</si>
  <si>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</si>
  <si>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</si>
  <si>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</si>
  <si>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</si>
  <si>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</si>
  <si>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</si>
  <si>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</si>
  <si>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</si>
  <si>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</si>
  <si>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</si>
  <si>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</si>
  <si>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</si>
  <si>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</si>
  <si>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</si>
  <si>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</si>
  <si>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</si>
  <si>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</si>
  <si>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</si>
  <si>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</si>
  <si>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</si>
  <si>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</si>
  <si>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</si>
  <si>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</si>
  <si>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</si>
  <si>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</si>
  <si>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</si>
  <si>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</si>
  <si>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</si>
  <si>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</si>
  <si>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</si>
  <si>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</si>
  <si>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</si>
  <si>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</si>
  <si>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</si>
  <si>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</si>
  <si>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</si>
  <si>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</si>
  <si>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</si>
  <si>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</si>
  <si>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</si>
  <si>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</si>
  <si>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</si>
  <si>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</si>
  <si>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</si>
  <si>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</si>
  <si>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</si>
  <si>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</si>
  <si>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</si>
  <si>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</si>
  <si>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</si>
  <si>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</si>
  <si>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</si>
  <si>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</si>
  <si>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</si>
  <si>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</si>
  <si>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</si>
  <si>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</si>
  <si>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</si>
  <si>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</si>
  <si>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</si>
  <si>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</si>
  <si>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</si>
  <si>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</si>
  <si>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</si>
  <si>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</si>
  <si>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</si>
  <si>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</si>
  <si>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</si>
  <si>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</si>
  <si>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</si>
  <si>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</si>
  <si>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</si>
  <si>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</si>
  <si>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</si>
  <si>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</si>
  <si>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</si>
  <si>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</si>
  <si>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</si>
  <si>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</si>
  <si>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</si>
  <si>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</si>
  <si>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</si>
  <si>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</si>
  <si>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</si>
  <si>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</si>
  <si>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</si>
  <si>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</si>
  <si>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</si>
  <si>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</si>
  <si>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</si>
  <si>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</si>
  <si>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</si>
  <si>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</si>
  <si>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</si>
  <si>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</si>
  <si>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</si>
  <si>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</si>
  <si>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</si>
  <si>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</si>
  <si>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</si>
  <si>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</si>
  <si>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</si>
  <si>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</si>
  <si>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</si>
  <si>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</si>
  <si>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</si>
  <si>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</si>
  <si>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</si>
  <si>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</si>
  <si>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</si>
  <si>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</si>
  <si>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</si>
  <si>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</si>
  <si>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</si>
  <si>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</si>
  <si>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</si>
  <si>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</si>
  <si>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</si>
  <si>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</si>
  <si>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</si>
  <si>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</si>
  <si>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</si>
  <si>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</si>
  <si>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</si>
  <si>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</si>
  <si>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</si>
  <si>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</si>
  <si>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</si>
  <si>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</si>
  <si>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</si>
  <si>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</si>
  <si>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</si>
  <si>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</si>
  <si>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</si>
  <si>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</si>
  <si>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</si>
  <si>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</si>
  <si>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</si>
  <si>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</si>
  <si>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</si>
  <si>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</si>
  <si>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</si>
  <si>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</si>
  <si>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</si>
  <si>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</si>
  <si>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</si>
  <si>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</si>
  <si>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</si>
  <si>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</si>
  <si>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</si>
  <si>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</si>
  <si>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</si>
  <si>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</si>
  <si>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</si>
  <si>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</si>
  <si>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</si>
  <si>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</si>
  <si>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</si>
  <si>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</si>
  <si>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</si>
  <si>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</si>
  <si>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</si>
  <si>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</si>
  <si>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</si>
  <si>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</si>
  <si>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</si>
  <si>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</si>
  <si>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</si>
  <si>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</si>
  <si>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</si>
  <si>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</si>
  <si>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</si>
  <si>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</si>
  <si>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</si>
  <si>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</si>
  <si>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</si>
  <si>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</si>
  <si>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</si>
  <si>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</si>
  <si>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</si>
  <si>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</si>
  <si>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</si>
  <si>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</si>
  <si>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</si>
  <si>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</si>
  <si>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</si>
  <si>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</si>
  <si>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</si>
  <si>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</si>
  <si>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</si>
  <si>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</si>
  <si>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</si>
  <si>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</si>
  <si>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</si>
  <si>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</si>
  <si>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</si>
  <si>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</si>
  <si>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</si>
  <si>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</si>
  <si>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</si>
  <si>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</si>
  <si>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</si>
  <si>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</si>
  <si>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</si>
  <si>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</si>
  <si>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</si>
  <si>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</si>
  <si>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</si>
  <si>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</si>
  <si>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</si>
  <si>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</si>
  <si>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</si>
  <si>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</si>
  <si>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</si>
  <si>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</si>
  <si>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</si>
  <si>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</si>
  <si>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</si>
  <si>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</si>
  <si>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</si>
  <si>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</si>
  <si>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</si>
  <si>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</si>
  <si>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</si>
  <si>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</si>
  <si>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</si>
  <si>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</si>
  <si>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</si>
  <si>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</si>
  <si>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</si>
  <si>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</si>
  <si>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</si>
  <si>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</si>
  <si>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</si>
  <si>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</si>
  <si>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</si>
  <si>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</si>
  <si>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</si>
  <si>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</si>
  <si>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</si>
  <si>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</si>
  <si>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</si>
  <si>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</si>
  <si>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</si>
  <si>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</si>
  <si>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</si>
  <si>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</si>
  <si>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</si>
  <si>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</si>
  <si>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</si>
  <si>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</si>
  <si>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</si>
  <si>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</si>
  <si>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</si>
  <si>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</si>
  <si>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</si>
  <si>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</si>
  <si>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</si>
  <si>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</si>
  <si>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</si>
  <si>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</si>
  <si>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</si>
  <si>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</si>
  <si>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</si>
  <si>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</si>
  <si>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</si>
  <si>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</si>
  <si>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</si>
  <si>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</si>
  <si>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</si>
  <si>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</si>
  <si>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</si>
  <si>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</si>
  <si>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</si>
  <si>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</si>
  <si>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</si>
  <si>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</si>
  <si>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</si>
  <si>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</si>
  <si>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</si>
  <si>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</si>
  <si>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</si>
  <si>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</si>
  <si>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</si>
  <si>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</si>
  <si>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</si>
  <si>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</si>
  <si>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</si>
  <si>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</si>
  <si>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</si>
  <si>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</si>
  <si>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</si>
  <si>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</si>
  <si>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</si>
  <si>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</si>
  <si>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</si>
  <si>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</si>
  <si>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</si>
  <si>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</si>
  <si>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</si>
  <si>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</si>
  <si>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</si>
  <si>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</si>
  <si>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</si>
  <si>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</si>
  <si>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</si>
  <si>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</si>
  <si>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</si>
  <si>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</si>
  <si>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</si>
  <si>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</si>
  <si>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</si>
  <si>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</si>
  <si>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</si>
  <si>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</si>
  <si>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</si>
  <si>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</si>
  <si>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</si>
  <si>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</si>
  <si>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</si>
  <si>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</si>
  <si>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</si>
  <si>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</si>
  <si>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</si>
  <si>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</si>
  <si>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</si>
  <si>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</si>
  <si>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</si>
  <si>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</si>
  <si>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</si>
  <si>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</si>
  <si>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</si>
  <si>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</si>
  <si>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</si>
  <si>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</si>
  <si>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</si>
  <si>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</si>
  <si>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</si>
  <si>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</si>
  <si>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</si>
  <si>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</si>
  <si>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</si>
  <si>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</si>
  <si>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</si>
  <si>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</si>
  <si>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</si>
  <si>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</si>
  <si>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</si>
  <si>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</si>
  <si>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</si>
  <si>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</si>
  <si>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</si>
  <si>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</si>
  <si>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</si>
  <si>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</si>
  <si>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</si>
  <si>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</si>
  <si>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</si>
  <si>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</si>
  <si>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</si>
  <si>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</si>
  <si>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</si>
  <si>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</si>
  <si>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</si>
  <si>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</si>
  <si>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</si>
  <si>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</si>
  <si>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</si>
  <si>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</si>
  <si>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</si>
  <si>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</si>
  <si>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</si>
  <si>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</si>
  <si>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</si>
  <si>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</si>
  <si>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</si>
  <si>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</si>
  <si>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</si>
  <si>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</si>
  <si>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</si>
  <si>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</si>
  <si>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</si>
  <si>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</si>
  <si>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</si>
  <si>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</si>
  <si>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</si>
  <si>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</si>
  <si>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</si>
  <si>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</si>
  <si>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</si>
  <si>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</si>
  <si>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</si>
  <si>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</si>
  <si>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</si>
  <si>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</si>
  <si>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</si>
  <si>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</si>
  <si>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</si>
  <si>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</si>
  <si>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</si>
  <si>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</si>
  <si>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</si>
  <si>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</si>
  <si>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</si>
  <si>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</si>
  <si>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</si>
  <si>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</si>
  <si>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</si>
  <si>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</si>
  <si>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</si>
  <si>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</si>
  <si>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</si>
  <si>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</si>
  <si>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</si>
  <si>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</si>
  <si>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</si>
  <si>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</si>
  <si>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</si>
  <si>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</si>
  <si>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</si>
  <si>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</si>
  <si>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</si>
  <si>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</si>
  <si>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</si>
  <si>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</si>
  <si>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</si>
  <si>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</si>
  <si>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</si>
  <si>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</si>
  <si>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</si>
  <si>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</si>
  <si>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</si>
  <si>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</si>
  <si>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</si>
  <si>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</si>
  <si>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</si>
  <si>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</si>
  <si>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</si>
  <si>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</si>
  <si>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</si>
  <si>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</si>
  <si>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</si>
  <si>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</si>
  <si>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</si>
  <si>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</si>
  <si>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</si>
  <si>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</si>
  <si>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</si>
  <si>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</si>
  <si>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</si>
  <si>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</si>
  <si>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</si>
  <si>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</si>
  <si>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</si>
  <si>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</si>
  <si>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</si>
  <si>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</si>
  <si>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</si>
  <si>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</si>
  <si>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</si>
  <si>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</si>
  <si>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</si>
  <si>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</si>
  <si>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</si>
  <si>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</si>
  <si>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</si>
  <si>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</si>
  <si>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</si>
  <si>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</si>
  <si>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</si>
  <si>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</si>
  <si>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</si>
  <si>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</si>
  <si>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</si>
  <si>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</si>
  <si>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</si>
  <si>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</si>
  <si>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</si>
  <si>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</si>
  <si>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</si>
  <si>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</si>
  <si>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</si>
  <si>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</si>
  <si>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</si>
  <si>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</si>
  <si>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</si>
  <si>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</si>
  <si>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</si>
  <si>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</si>
  <si>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</si>
  <si>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</si>
  <si>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</si>
  <si>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</si>
  <si>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</si>
  <si>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</si>
  <si>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</si>
  <si>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</si>
  <si>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</si>
  <si>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</si>
  <si>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</si>
  <si>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</si>
  <si>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</si>
  <si>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</si>
  <si>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</si>
  <si>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</si>
  <si>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</si>
  <si>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</si>
  <si>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</si>
  <si>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</si>
  <si>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</si>
  <si>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</si>
  <si>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</si>
  <si>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</si>
  <si>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</si>
  <si>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</si>
  <si>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</si>
  <si>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</si>
  <si>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</si>
  <si>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</si>
  <si>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</si>
  <si>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</si>
  <si>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</si>
  <si>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</si>
  <si>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</si>
  <si>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</si>
  <si>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</si>
  <si>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</si>
  <si>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</si>
  <si>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</si>
  <si>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</si>
  <si>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</si>
  <si>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</si>
  <si>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</si>
  <si>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</si>
  <si>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</si>
  <si>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</si>
  <si>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</si>
  <si>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</si>
  <si>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</si>
  <si>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</si>
  <si>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</si>
  <si>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</si>
  <si>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</si>
  <si>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</si>
  <si>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</si>
  <si>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</si>
  <si>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</si>
  <si>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</si>
  <si>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</si>
  <si>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</si>
  <si>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</si>
  <si>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</si>
  <si>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</si>
  <si>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</si>
  <si>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</si>
  <si>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</si>
  <si>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</si>
  <si>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</si>
  <si>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</si>
  <si>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</si>
  <si>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</si>
  <si>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</si>
  <si>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</si>
  <si>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</si>
  <si>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</si>
  <si>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</si>
  <si>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</si>
  <si>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</si>
  <si>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</si>
  <si>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</si>
  <si>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</si>
  <si>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</si>
  <si>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</si>
  <si>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</si>
  <si>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</si>
  <si>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</si>
  <si>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</si>
  <si>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</si>
  <si>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</si>
  <si>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</si>
  <si>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</si>
  <si>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</si>
  <si>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</si>
  <si>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</si>
  <si>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</si>
  <si>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</si>
  <si>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</si>
  <si>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</si>
  <si>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</si>
  <si>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</si>
  <si>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</si>
  <si>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</si>
  <si>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</si>
  <si>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</si>
  <si>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</si>
  <si>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</si>
  <si>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</si>
  <si>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</si>
  <si>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</si>
  <si>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</si>
  <si>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</si>
  <si>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</si>
  <si>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</si>
  <si>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</si>
  <si>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</si>
  <si>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</si>
  <si>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</si>
  <si>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</si>
  <si>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</si>
  <si>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</si>
  <si>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</si>
  <si>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</si>
  <si>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</si>
  <si>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</si>
  <si>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</si>
  <si>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</si>
  <si>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</si>
  <si>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</si>
  <si>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</si>
  <si>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</si>
  <si>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</si>
  <si>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</si>
  <si>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</si>
  <si>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</si>
  <si>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</si>
  <si>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</si>
  <si>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</si>
  <si>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</si>
  <si>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</si>
  <si>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</si>
  <si>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</si>
  <si>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</si>
  <si>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</si>
  <si>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</si>
  <si>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</si>
  <si>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</si>
  <si>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</si>
  <si>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</si>
  <si>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</si>
  <si>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</si>
  <si>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</si>
  <si>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</si>
  <si>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</si>
  <si>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</si>
  <si>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</si>
  <si>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</si>
  <si>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</si>
  <si>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</si>
  <si>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</si>
  <si>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</si>
  <si>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</si>
  <si>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</si>
  <si>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</si>
  <si>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</si>
  <si>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</si>
  <si>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</si>
  <si>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</si>
  <si>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</si>
  <si>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</si>
  <si>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</si>
  <si>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</si>
  <si>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</si>
  <si>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</si>
  <si>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</si>
  <si>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</si>
  <si>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</si>
  <si>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</si>
  <si>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</si>
  <si>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</si>
  <si>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</si>
  <si>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</si>
  <si>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</si>
  <si>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</si>
  <si>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</si>
  <si>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</si>
  <si>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</si>
  <si>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</si>
  <si>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</si>
  <si>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</si>
  <si>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</si>
  <si>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</si>
  <si>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</si>
  <si>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</si>
  <si>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</si>
  <si>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</si>
  <si>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</si>
  <si>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</si>
  <si>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</si>
  <si>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</si>
  <si>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</si>
  <si>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</si>
  <si>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</si>
  <si>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</si>
  <si>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</si>
  <si>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</si>
  <si>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</si>
  <si>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</si>
  <si>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</si>
  <si>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</si>
  <si>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</si>
  <si>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</si>
  <si>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</si>
  <si>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</si>
  <si>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</si>
  <si>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</si>
  <si>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</si>
  <si>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</si>
  <si>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</si>
  <si>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</si>
  <si>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</si>
  <si>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</si>
  <si>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</si>
  <si>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</si>
  <si>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</si>
  <si>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</si>
  <si>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</si>
  <si>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</si>
  <si>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</si>
  <si>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</si>
  <si>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</si>
  <si>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</si>
  <si>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</si>
  <si>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</si>
  <si>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</si>
  <si>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</si>
  <si>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</si>
  <si>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</si>
  <si>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</si>
  <si>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</si>
  <si>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</si>
  <si>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</si>
  <si>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</si>
  <si>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</si>
  <si>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</si>
  <si>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</si>
  <si>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</si>
  <si>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</si>
  <si>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</si>
  <si>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</si>
  <si>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</si>
  <si>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</si>
  <si>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</si>
  <si>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</si>
  <si>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</si>
  <si>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</si>
  <si>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</si>
  <si>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</si>
  <si>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</si>
  <si>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</si>
  <si>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</si>
  <si>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</si>
  <si>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</si>
  <si>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</si>
  <si>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</si>
  <si>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</si>
  <si>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</si>
  <si>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</si>
  <si>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</si>
  <si>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</si>
  <si>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</si>
  <si>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</si>
  <si>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</si>
  <si>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</si>
  <si>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</si>
  <si>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</si>
  <si>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</si>
  <si>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</si>
  <si>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</si>
  <si>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</si>
  <si>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</si>
  <si>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</si>
  <si>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</si>
  <si>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</si>
  <si>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</si>
  <si>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</si>
  <si>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</si>
  <si>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</si>
  <si>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</si>
  <si>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</si>
  <si>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</si>
  <si>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</si>
  <si>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</si>
  <si>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</si>
  <si>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</si>
  <si>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</si>
  <si>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</si>
  <si>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</si>
  <si>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</si>
  <si>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</si>
  <si>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</si>
  <si>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</si>
  <si>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</si>
  <si>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</si>
  <si>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</si>
  <si>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</si>
  <si>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</si>
  <si>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</si>
  <si>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</si>
  <si>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</si>
  <si>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</si>
  <si>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</si>
  <si>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</si>
  <si>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</si>
  <si>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</si>
  <si>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</si>
  <si>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</si>
  <si>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</si>
  <si>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</si>
  <si>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</si>
  <si>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</si>
  <si>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</si>
  <si>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</si>
  <si>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</si>
  <si>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</si>
  <si>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</si>
  <si>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</si>
  <si>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</si>
  <si>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</si>
  <si>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</si>
  <si>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</si>
  <si>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</si>
  <si>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</si>
  <si>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</si>
  <si>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</si>
  <si>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</si>
  <si>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</si>
  <si>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</si>
  <si>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</si>
  <si>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</si>
  <si>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</si>
  <si>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</si>
  <si>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</si>
  <si>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</si>
  <si>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</si>
  <si>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</si>
  <si>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</si>
  <si>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</si>
  <si>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</si>
  <si>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</si>
  <si>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</si>
  <si>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</si>
  <si>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</si>
  <si>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</si>
  <si>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</si>
  <si>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</si>
  <si>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</si>
  <si>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</si>
  <si>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</si>
  <si>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</si>
  <si>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</si>
  <si>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</si>
  <si>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</si>
  <si>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</si>
  <si>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</si>
  <si>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</si>
  <si>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</si>
  <si>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</si>
  <si>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</si>
  <si>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</si>
  <si>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</si>
  <si>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</si>
  <si>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</si>
  <si>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</si>
  <si>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</si>
  <si>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</si>
  <si>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</si>
  <si>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</si>
  <si>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</si>
  <si>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</si>
  <si>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</si>
  <si>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</si>
  <si>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</si>
  <si>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</si>
  <si>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</si>
  <si>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</si>
  <si>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</si>
  <si>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</si>
  <si>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</si>
  <si>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</si>
  <si>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</si>
  <si>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</si>
  <si>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</si>
  <si>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</si>
  <si>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</si>
  <si>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</si>
  <si>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</si>
  <si>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</si>
  <si>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</si>
  <si>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</si>
  <si>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</si>
  <si>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</si>
  <si>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</si>
  <si>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</si>
  <si>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</si>
  <si>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</si>
  <si>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</si>
  <si>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</si>
  <si>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</si>
  <si>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</si>
  <si>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</si>
  <si>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</si>
  <si>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</si>
  <si>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</si>
  <si>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</si>
  <si>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</si>
  <si>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</si>
  <si>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</si>
  <si>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</si>
  <si>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</si>
  <si>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</si>
  <si>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</si>
  <si>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</si>
  <si>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</si>
  <si>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</si>
  <si>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</si>
  <si>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</si>
  <si>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</si>
  <si>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</si>
  <si>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</si>
  <si>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</si>
  <si>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</si>
  <si>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</si>
  <si>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</si>
  <si>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</si>
  <si>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</si>
  <si>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</si>
  <si>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</si>
  <si>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</si>
  <si>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</si>
  <si>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</si>
  <si>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</si>
  <si>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</si>
  <si>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</si>
  <si>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</si>
  <si>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</si>
  <si>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</si>
  <si>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</si>
  <si>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</si>
  <si>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</si>
  <si>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</si>
  <si>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</si>
  <si>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</si>
  <si>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</si>
  <si>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</si>
  <si>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</si>
  <si>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</si>
  <si>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</si>
  <si>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</si>
  <si>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</si>
  <si>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</si>
  <si>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</si>
  <si>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</si>
  <si>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</si>
  <si>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</si>
  <si>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</si>
  <si>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</si>
  <si>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</si>
  <si>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</si>
  <si>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</si>
  <si>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</si>
  <si>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</si>
  <si>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</si>
  <si>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</si>
  <si>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</si>
  <si>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</si>
  <si>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</si>
  <si>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</si>
  <si>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</si>
  <si>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</si>
  <si>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</si>
  <si>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</si>
  <si>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</si>
  <si>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</si>
  <si>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</si>
  <si>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</si>
  <si>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</si>
  <si>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</si>
  <si>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</si>
  <si>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</si>
  <si>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</si>
  <si>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</si>
  <si>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</si>
  <si>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</si>
  <si>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</si>
  <si>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</si>
  <si>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</si>
  <si>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</si>
  <si>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</si>
  <si>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</si>
  <si>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</si>
  <si>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</si>
  <si>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</si>
  <si>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</si>
  <si>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</si>
  <si>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</si>
  <si>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</si>
  <si>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</si>
  <si>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</si>
  <si>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</si>
  <si>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</si>
  <si>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</si>
  <si>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</si>
  <si>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</si>
  <si>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</si>
  <si>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</si>
  <si>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</si>
  <si>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</si>
  <si>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</si>
  <si>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</si>
  <si>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</si>
  <si>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</si>
  <si>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</si>
  <si>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</si>
  <si>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</si>
  <si>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</si>
  <si>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</si>
  <si>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</si>
  <si>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</si>
  <si>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</si>
  <si>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</si>
  <si>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</si>
  <si>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</si>
  <si>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</si>
  <si>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</si>
  <si>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</si>
  <si>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</si>
  <si>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</si>
  <si>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</si>
  <si>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</si>
  <si>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</si>
  <si>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</si>
  <si>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</si>
  <si>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</si>
  <si>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</si>
  <si>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</si>
  <si>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</si>
  <si>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</si>
  <si>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</si>
  <si>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</si>
  <si>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</si>
  <si>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</si>
  <si>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</si>
  <si>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</si>
  <si>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</si>
  <si>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</si>
  <si>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</si>
  <si>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</si>
  <si>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</si>
  <si>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</si>
  <si>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</si>
  <si>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</si>
  <si>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</si>
  <si>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</si>
  <si>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</si>
  <si>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</si>
  <si>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</si>
  <si>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</si>
  <si>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</si>
  <si>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</si>
  <si>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</si>
  <si>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</si>
  <si>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</si>
  <si>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</si>
  <si>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</si>
  <si>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</si>
  <si>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</si>
  <si>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</si>
  <si>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</si>
  <si>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</si>
  <si>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</si>
  <si>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</si>
  <si>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</si>
  <si>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</si>
  <si>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</si>
  <si>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</si>
  <si>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</si>
  <si>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</si>
  <si>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</si>
  <si>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</si>
  <si>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</si>
  <si>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</si>
  <si>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</si>
  <si>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</si>
  <si>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</si>
  <si>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</si>
  <si>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</si>
  <si>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</si>
  <si>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</si>
  <si>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</si>
  <si>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</si>
  <si>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</si>
  <si>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</si>
  <si>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</si>
  <si>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</si>
  <si>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</si>
  <si>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</si>
  <si>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</si>
  <si>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</si>
  <si>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</si>
  <si>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</si>
  <si>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</si>
  <si>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</si>
  <si>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</si>
  <si>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</si>
  <si>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</si>
  <si>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</si>
  <si>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</si>
  <si>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</si>
  <si>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</si>
  <si>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</si>
  <si>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</si>
  <si>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</si>
  <si>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</si>
  <si>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</si>
  <si>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</si>
  <si>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</si>
  <si>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</si>
  <si>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</si>
  <si>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</si>
  <si>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</si>
  <si>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</si>
  <si>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</si>
  <si>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</si>
  <si>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</si>
  <si>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</si>
  <si>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</si>
  <si>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</si>
  <si>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</si>
  <si>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</si>
  <si>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</si>
  <si>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</si>
  <si>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</si>
  <si>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</si>
  <si>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</si>
  <si>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</si>
  <si>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</si>
  <si>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</si>
  <si>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</si>
  <si>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</si>
  <si>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</si>
  <si>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</si>
  <si>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</si>
  <si>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</si>
  <si>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</si>
  <si>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</si>
  <si>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</si>
  <si>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</si>
  <si>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</si>
  <si>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</si>
  <si>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</si>
  <si>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</si>
  <si>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</si>
  <si>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</si>
  <si>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</si>
  <si>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</si>
  <si>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</si>
  <si>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</si>
  <si>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</si>
  <si>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</si>
  <si>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</si>
  <si>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</si>
  <si>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</si>
  <si>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</si>
  <si>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</si>
  <si>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</si>
  <si>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</si>
  <si>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</si>
  <si>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</si>
  <si>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</si>
  <si>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</si>
  <si>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</si>
  <si>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</si>
  <si>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</si>
  <si>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</si>
  <si>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</si>
  <si>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</si>
  <si>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</si>
  <si>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</si>
  <si>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</si>
  <si>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</si>
  <si>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</si>
  <si>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</si>
  <si>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</si>
  <si>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</si>
  <si>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</si>
  <si>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</si>
  <si>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</si>
  <si>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</si>
  <si>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</si>
  <si>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</si>
  <si>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</si>
  <si>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</si>
  <si>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</si>
  <si>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</si>
  <si>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</si>
  <si>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</si>
  <si>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</si>
  <si>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</si>
  <si>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</si>
  <si>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</si>
  <si>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</si>
  <si>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</si>
  <si>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</si>
  <si>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</si>
  <si>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</si>
  <si>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</si>
  <si>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</si>
  <si>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</si>
  <si>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</si>
  <si>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</si>
  <si>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</si>
  <si>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</si>
  <si>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</si>
  <si>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</si>
  <si>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</si>
  <si>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</si>
  <si>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</si>
  <si>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</si>
  <si>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</si>
  <si>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</si>
  <si>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</si>
  <si>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</si>
  <si>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</si>
  <si>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</si>
  <si>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</si>
  <si>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</si>
  <si>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</si>
  <si>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</si>
  <si>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</si>
  <si>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</si>
  <si>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</si>
  <si>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</si>
  <si>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</si>
  <si>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</si>
  <si>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</si>
  <si>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</si>
  <si>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</si>
  <si>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</si>
  <si>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</si>
  <si>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</si>
  <si>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</si>
  <si>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</si>
  <si>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</si>
  <si>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</si>
  <si>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</si>
  <si>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</si>
  <si>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</si>
  <si>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</si>
  <si>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</si>
  <si>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</si>
  <si>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</si>
  <si>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</si>
  <si>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</si>
  <si>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</si>
  <si>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</si>
  <si>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</si>
  <si>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</si>
  <si>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</si>
  <si>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</si>
  <si>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</si>
  <si>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</si>
  <si>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</si>
  <si>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</si>
  <si>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</si>
  <si>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</si>
  <si>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</si>
  <si>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</si>
  <si>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</si>
  <si>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</si>
  <si>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</si>
  <si>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</si>
  <si>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</si>
  <si>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</si>
  <si>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</si>
  <si>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</si>
  <si>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</si>
  <si>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</si>
  <si>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</si>
  <si>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</si>
  <si>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</si>
  <si>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</si>
  <si>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</si>
  <si>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</si>
  <si>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</si>
  <si>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</si>
  <si>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</si>
  <si>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</si>
  <si>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</si>
  <si>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</si>
  <si>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</si>
  <si>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</si>
  <si>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</si>
  <si>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</si>
  <si>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</si>
  <si>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</si>
  <si>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</si>
  <si>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</si>
  <si>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</si>
  <si>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</si>
  <si>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</si>
  <si>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</si>
  <si>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</si>
  <si>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</si>
  <si>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</si>
  <si>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</si>
  <si>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</si>
  <si>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</si>
  <si>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</si>
  <si>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</si>
  <si>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</si>
  <si>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</si>
  <si>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</si>
  <si>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</si>
  <si>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</si>
  <si>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</si>
  <si>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</si>
  <si>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</si>
  <si>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</si>
  <si>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</si>
  <si>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</si>
  <si>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</si>
  <si>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</si>
  <si>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</si>
  <si>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</si>
  <si>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</si>
  <si>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</si>
  <si>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</si>
  <si>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</si>
  <si>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</si>
  <si>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</si>
  <si>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</si>
  <si>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</si>
  <si>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</si>
  <si>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</si>
  <si>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</si>
  <si>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</si>
  <si>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</si>
  <si>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</si>
  <si>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</si>
  <si>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</si>
  <si>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</si>
  <si>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</si>
  <si>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</si>
  <si>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</si>
  <si>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</si>
  <si>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</si>
  <si>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</si>
  <si>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</si>
  <si>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</si>
  <si>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</si>
  <si>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</si>
  <si>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</si>
  <si>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</si>
  <si>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</si>
  <si>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</si>
  <si>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</si>
  <si>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</si>
  <si>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</si>
  <si>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</si>
  <si>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</si>
  <si>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</si>
  <si>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</si>
  <si>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</si>
  <si>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</si>
  <si>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</si>
  <si>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</si>
  <si>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</si>
  <si>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</si>
  <si>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</si>
  <si>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</si>
  <si>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</si>
  <si>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</si>
  <si>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</si>
  <si>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</si>
  <si>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</si>
  <si>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</si>
  <si>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</si>
  <si>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</si>
  <si>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</si>
  <si>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</si>
  <si>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</si>
  <si>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</si>
  <si>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</si>
  <si>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</si>
  <si>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</si>
  <si>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</si>
  <si>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</si>
  <si>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</si>
  <si>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</si>
  <si>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</si>
  <si>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</si>
  <si>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</si>
  <si>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</si>
  <si>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</si>
  <si>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</si>
  <si>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</si>
  <si>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</si>
  <si>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</si>
  <si>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</si>
  <si>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</si>
  <si>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</si>
  <si>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</si>
  <si>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</si>
  <si>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</si>
  <si>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</si>
  <si>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</si>
  <si>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</si>
  <si>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</si>
  <si>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</si>
  <si>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</si>
  <si>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</si>
  <si>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</si>
  <si>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</si>
  <si>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</si>
  <si>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</si>
  <si>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</si>
  <si>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</si>
  <si>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</si>
  <si>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</si>
  <si>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</si>
  <si>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</si>
  <si>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</si>
  <si>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</si>
  <si>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</si>
  <si>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</si>
  <si>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</si>
  <si>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</si>
  <si>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</si>
  <si>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</si>
  <si>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</si>
  <si>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</si>
  <si>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</si>
  <si>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</si>
  <si>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</si>
  <si>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</si>
  <si>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</si>
  <si>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</si>
  <si>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</si>
  <si>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</si>
  <si>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</si>
  <si>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</si>
  <si>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</si>
  <si>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</si>
  <si>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</si>
  <si>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</si>
  <si>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</si>
  <si>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</si>
  <si>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</si>
  <si>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</si>
  <si>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</si>
  <si>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</si>
  <si>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</si>
  <si>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</si>
  <si>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</si>
  <si>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</si>
  <si>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</si>
  <si>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</si>
  <si>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</si>
  <si>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</si>
  <si>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</si>
  <si>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</si>
  <si>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</si>
  <si>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</si>
  <si>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</si>
  <si>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</si>
  <si>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</si>
  <si>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</si>
  <si>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</si>
  <si>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</si>
  <si>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</si>
  <si>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</si>
  <si>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</si>
  <si>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</si>
  <si>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</si>
  <si>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</si>
  <si>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</si>
  <si>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</si>
  <si>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</si>
  <si>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</si>
  <si>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</si>
  <si>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</si>
  <si>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</si>
  <si>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</si>
  <si>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</si>
  <si>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</si>
  <si>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</si>
  <si>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</si>
  <si>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</si>
  <si>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</si>
  <si>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</si>
  <si>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</si>
  <si>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</si>
  <si>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</si>
  <si>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</si>
  <si>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</si>
  <si>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</si>
  <si>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</si>
  <si>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</si>
  <si>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</si>
  <si>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</si>
  <si>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</si>
  <si>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</si>
  <si>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</si>
  <si>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</si>
  <si>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</si>
  <si>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</si>
  <si>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</si>
  <si>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</si>
  <si>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</si>
  <si>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</si>
  <si>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</si>
  <si>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</si>
  <si>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</si>
  <si>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</si>
  <si>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</si>
  <si>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</si>
  <si>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</si>
  <si>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</si>
  <si>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</si>
  <si>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</si>
  <si>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</si>
  <si>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</si>
  <si>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</si>
  <si>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</si>
  <si>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</si>
  <si>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</si>
  <si>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</si>
  <si>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</si>
  <si>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</si>
  <si>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</si>
  <si>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</si>
  <si>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</si>
  <si>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</si>
  <si>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</si>
  <si>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</si>
  <si>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</si>
  <si>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</si>
  <si>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</si>
  <si>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</si>
  <si>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</si>
  <si>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</si>
  <si>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</si>
  <si>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</si>
  <si>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</si>
  <si>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</si>
  <si>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</si>
  <si>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</si>
  <si>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</si>
  <si>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</si>
  <si>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</si>
  <si>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</si>
  <si>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</si>
  <si>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</si>
  <si>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</si>
  <si>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</si>
  <si>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</si>
  <si>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</si>
  <si>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</si>
  <si>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</si>
  <si>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</si>
  <si>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</si>
  <si>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</si>
  <si>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</si>
  <si>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</si>
  <si>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</si>
  <si>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</si>
  <si>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</si>
  <si>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</si>
  <si>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</si>
  <si>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</si>
  <si>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</si>
  <si>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</si>
  <si>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</si>
  <si>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</si>
  <si>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</si>
  <si>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</si>
  <si>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</si>
  <si>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</si>
  <si>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</si>
  <si>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</si>
  <si>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</si>
  <si>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</si>
  <si>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</si>
  <si>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</si>
  <si>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</si>
  <si>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</si>
  <si>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</si>
  <si>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</si>
  <si>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</si>
  <si>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</si>
  <si>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</si>
  <si>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</si>
  <si>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</si>
  <si>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</si>
  <si>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</si>
  <si>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</si>
  <si>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</si>
  <si>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</si>
  <si>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</si>
  <si>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</si>
  <si>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</si>
  <si>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</si>
  <si>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</si>
  <si>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</si>
  <si>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</si>
  <si>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</si>
  <si>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</si>
  <si>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</si>
  <si>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</si>
  <si>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</si>
  <si>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</si>
  <si>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</si>
  <si>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</si>
  <si>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</si>
  <si>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</si>
  <si>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</si>
  <si>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</si>
  <si>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</si>
  <si>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</si>
  <si>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</si>
  <si>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</si>
  <si>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</si>
  <si>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</si>
  <si>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</si>
  <si>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</si>
  <si>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</si>
  <si>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</si>
  <si>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</si>
  <si>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</si>
  <si>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</si>
  <si>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</si>
  <si>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</si>
  <si>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</si>
  <si>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</si>
  <si>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</si>
  <si>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</si>
  <si>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</si>
  <si>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</si>
  <si>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</si>
  <si>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</si>
  <si>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</si>
  <si>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</si>
  <si>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</si>
  <si>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</si>
  <si>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</si>
  <si>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</si>
  <si>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</si>
  <si>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</si>
  <si>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</si>
  <si>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</si>
  <si>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</si>
  <si>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</si>
  <si>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</si>
  <si>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</si>
  <si>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</si>
  <si>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</si>
  <si>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</si>
  <si>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</si>
  <si>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</si>
  <si>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</si>
  <si>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</si>
  <si>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</si>
  <si>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</si>
  <si>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</si>
  <si>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</si>
  <si>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</si>
  <si>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</si>
  <si>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</si>
  <si>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</si>
  <si>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</si>
  <si>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</si>
  <si>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</si>
  <si>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</si>
  <si>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</si>
  <si>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</si>
  <si>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</si>
  <si>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</si>
  <si>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</si>
  <si>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</si>
  <si>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</si>
  <si>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</si>
  <si>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</si>
  <si>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</si>
  <si>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</si>
  <si>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</si>
  <si>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</si>
  <si>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</si>
  <si>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</si>
  <si>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</si>
  <si>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</si>
  <si>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</si>
  <si>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</si>
  <si>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</si>
  <si>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</si>
  <si>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</si>
  <si>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</si>
  <si>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</si>
  <si>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</si>
  <si>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</si>
  <si>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</si>
  <si>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</si>
  <si>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</si>
  <si>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</si>
  <si>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</si>
  <si>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</si>
  <si>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</si>
  <si>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</si>
  <si>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</si>
  <si>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</si>
  <si>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</si>
  <si>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</si>
  <si>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</si>
  <si>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</si>
  <si>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</si>
  <si>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</si>
  <si>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</si>
  <si>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</si>
  <si>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</si>
  <si>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</si>
  <si>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</si>
  <si>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</si>
  <si>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</si>
  <si>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</si>
  <si>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</si>
  <si>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</si>
  <si>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</si>
  <si>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</si>
  <si>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</si>
  <si>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</si>
  <si>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</si>
  <si>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</si>
  <si>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</si>
  <si>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</si>
  <si>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</si>
  <si>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</si>
  <si>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</si>
  <si>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</si>
  <si>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</si>
  <si>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</si>
  <si>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</si>
  <si>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</si>
  <si>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</si>
  <si>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</si>
  <si>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</si>
  <si>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</si>
  <si>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</si>
  <si>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</si>
  <si>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</si>
  <si>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</si>
  <si>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</si>
  <si>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</si>
  <si>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</si>
  <si>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</si>
  <si>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</si>
  <si>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</si>
  <si>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</si>
  <si>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</si>
  <si>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</si>
  <si>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</si>
  <si>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</si>
  <si>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</si>
  <si>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</si>
  <si>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</si>
  <si>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</si>
  <si>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</si>
  <si>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</si>
  <si>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</si>
  <si>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</si>
  <si>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</si>
  <si>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</si>
  <si>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</si>
  <si>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</si>
  <si>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</si>
  <si>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</si>
  <si>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</si>
  <si>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</si>
  <si>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</si>
  <si>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</si>
  <si>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</si>
  <si>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</si>
  <si>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</si>
  <si>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</si>
  <si>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</si>
  <si>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</si>
  <si>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</si>
  <si>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</si>
  <si>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</si>
  <si>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</si>
  <si>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</si>
  <si>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</si>
  <si>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</si>
  <si>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</si>
  <si>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</si>
  <si>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</si>
  <si>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</si>
  <si>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</si>
  <si>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</si>
  <si>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</si>
  <si>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</si>
  <si>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</si>
  <si>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</si>
  <si>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</si>
  <si>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</si>
  <si>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</si>
  <si>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</si>
  <si>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</si>
  <si>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</si>
  <si>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</si>
  <si>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</si>
  <si>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</si>
  <si>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</si>
  <si>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</si>
  <si>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</si>
  <si>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</si>
  <si>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</si>
  <si>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</si>
  <si>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</si>
  <si>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</si>
  <si>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</si>
  <si>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</si>
  <si>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</si>
  <si>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</si>
  <si>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</si>
  <si>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</si>
  <si>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</si>
  <si>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</si>
  <si>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</si>
  <si>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</si>
  <si>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</si>
  <si>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</si>
  <si>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</si>
  <si>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</si>
  <si>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</si>
  <si>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</si>
  <si>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</si>
  <si>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</si>
  <si>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</si>
  <si>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</si>
  <si>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</si>
  <si>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</si>
  <si>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</si>
  <si>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</si>
  <si>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</si>
  <si>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</si>
  <si>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</si>
  <si>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</si>
  <si>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</si>
  <si>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</si>
  <si>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</si>
  <si>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</si>
  <si>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</si>
  <si>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</si>
  <si>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</si>
  <si>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</si>
  <si>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</si>
  <si>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</si>
  <si>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</si>
  <si>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</si>
  <si>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</si>
  <si>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</si>
  <si>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</si>
  <si>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</si>
  <si>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</si>
  <si>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</si>
  <si>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</si>
  <si>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</si>
  <si>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</si>
  <si>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</si>
  <si>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</si>
  <si>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</si>
  <si>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</si>
  <si>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</si>
  <si>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</si>
  <si>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</si>
  <si>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</si>
  <si>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</si>
  <si>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</si>
  <si>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</si>
  <si>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</si>
  <si>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</si>
  <si>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</si>
  <si>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</si>
  <si>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</si>
  <si>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</si>
  <si>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</si>
  <si>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</si>
  <si>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</si>
  <si>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</si>
  <si>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</si>
  <si>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</si>
  <si>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</si>
  <si>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</si>
  <si>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</si>
  <si>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</si>
  <si>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</si>
  <si>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</si>
  <si>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</si>
  <si>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</si>
  <si>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</si>
  <si>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</si>
  <si>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</si>
  <si>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</si>
  <si>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</si>
  <si>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</si>
  <si>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</si>
  <si>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</si>
  <si>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</si>
  <si>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</si>
  <si>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</si>
  <si>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</si>
  <si>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</si>
  <si>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</si>
  <si>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</si>
  <si>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</si>
  <si>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</si>
  <si>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</si>
  <si>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</si>
  <si>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</si>
  <si>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</si>
  <si>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</si>
  <si>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</si>
  <si>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</si>
  <si>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</si>
  <si>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</si>
  <si>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</si>
  <si>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</si>
  <si>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</si>
  <si>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</si>
  <si>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</si>
  <si>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</si>
  <si>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</si>
  <si>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</si>
  <si>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</si>
  <si>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</si>
  <si>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</si>
  <si>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</si>
  <si>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</si>
  <si>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</si>
  <si>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</si>
  <si>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</si>
  <si>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</si>
  <si>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</si>
  <si>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</si>
  <si>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</si>
  <si>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</si>
  <si>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</si>
  <si>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</si>
  <si>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</si>
  <si>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</si>
  <si>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</si>
  <si>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</si>
  <si>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</si>
  <si>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</si>
  <si>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</si>
  <si>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</si>
  <si>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</si>
  <si>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</si>
  <si>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</si>
  <si>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</si>
  <si>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</si>
  <si>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</si>
  <si>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</si>
  <si>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</si>
  <si>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</si>
  <si>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</si>
  <si>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</si>
  <si>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</si>
  <si>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</si>
  <si>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</si>
  <si>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</si>
  <si>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</si>
  <si>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</si>
  <si>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</si>
  <si>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</si>
  <si>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</si>
  <si>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</si>
  <si>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</si>
  <si>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</si>
  <si>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</si>
  <si>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</si>
  <si>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</si>
  <si>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</si>
  <si>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</si>
  <si>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</si>
  <si>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</si>
  <si>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</si>
  <si>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</si>
  <si>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</si>
  <si>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</si>
  <si>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</si>
  <si>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</si>
  <si>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</si>
  <si>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</si>
  <si>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</si>
  <si>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</si>
  <si>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</si>
  <si>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</si>
  <si>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</si>
  <si>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</si>
  <si>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</si>
  <si>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</si>
  <si>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</si>
  <si>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</si>
  <si>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</si>
  <si>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</si>
  <si>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</si>
  <si>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</si>
  <si>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</si>
  <si>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</si>
  <si>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</si>
  <si>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</si>
  <si>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</si>
  <si>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</si>
  <si>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</si>
  <si>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</si>
  <si>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</si>
  <si>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</si>
  <si>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</si>
  <si>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</si>
  <si>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</si>
  <si>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</si>
  <si>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</si>
  <si>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</si>
  <si>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</si>
  <si>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</si>
  <si>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</si>
  <si>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</si>
  <si>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</si>
  <si>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</si>
  <si>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</si>
  <si>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</si>
  <si>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</si>
  <si>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</si>
  <si>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</si>
  <si>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</si>
  <si>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</si>
  <si>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</si>
  <si>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</si>
  <si>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</si>
  <si>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</si>
  <si>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</si>
  <si>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</si>
  <si>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</si>
  <si>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</si>
  <si>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</si>
  <si>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</si>
  <si>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</si>
  <si>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</si>
  <si>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</si>
  <si>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</si>
  <si>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</si>
  <si>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</si>
  <si>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</si>
  <si>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</si>
  <si>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</si>
  <si>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</si>
  <si>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</si>
  <si>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</si>
  <si>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</si>
  <si>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</si>
  <si>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</si>
  <si>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</si>
  <si>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</si>
  <si>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</si>
  <si>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</si>
  <si>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</si>
  <si>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</si>
  <si>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</si>
  <si>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</si>
  <si>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</si>
  <si>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</si>
  <si>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</si>
  <si>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</si>
  <si>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</si>
  <si>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</si>
  <si>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</si>
  <si>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</si>
  <si>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</si>
  <si>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</si>
  <si>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</si>
  <si>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</si>
  <si>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</si>
  <si>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</si>
  <si>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</si>
  <si>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</si>
  <si>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</si>
  <si>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</si>
  <si>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</si>
  <si>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</si>
  <si>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</si>
  <si>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</si>
  <si>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</si>
  <si>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</si>
  <si>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</si>
  <si>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</si>
  <si>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</si>
  <si>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</si>
  <si>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</si>
  <si>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</si>
  <si>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</si>
  <si>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</si>
  <si>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</si>
  <si>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</si>
  <si>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</si>
  <si>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</si>
  <si>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</si>
  <si>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</si>
  <si>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</si>
  <si>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</si>
  <si>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</si>
  <si>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</si>
  <si>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</si>
  <si>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</si>
  <si>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</si>
  <si>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</si>
  <si>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</si>
  <si>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</si>
  <si>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</si>
  <si>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</si>
  <si>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</si>
  <si>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</si>
  <si>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</si>
  <si>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</si>
  <si>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</si>
  <si>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</si>
  <si>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</si>
  <si>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</si>
  <si>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</si>
  <si>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</si>
  <si>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</si>
  <si>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</si>
  <si>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</si>
  <si>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</si>
  <si>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</si>
  <si>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</si>
  <si>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</si>
  <si>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</si>
  <si>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</si>
  <si>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</si>
  <si>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</si>
  <si>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</si>
  <si>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</si>
  <si>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</si>
  <si>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</si>
  <si>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</si>
  <si>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</si>
  <si>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</si>
  <si>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</si>
  <si>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</si>
  <si>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</si>
  <si>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</si>
  <si>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</si>
  <si>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</si>
  <si>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</si>
  <si>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</si>
  <si>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</si>
  <si>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</si>
  <si>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</si>
  <si>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</si>
  <si>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</si>
  <si>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</si>
  <si>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</si>
  <si>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</si>
  <si>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</si>
  <si>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</si>
  <si>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</si>
  <si>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</si>
  <si>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</si>
  <si>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</si>
  <si>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</si>
  <si>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</si>
  <si>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</si>
  <si>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</si>
  <si>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</si>
  <si>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</si>
  <si>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</si>
  <si>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</si>
  <si>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</si>
  <si>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</si>
  <si>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</si>
  <si>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</si>
  <si>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</si>
  <si>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</si>
  <si>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</si>
  <si>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</si>
  <si>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</si>
  <si>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</si>
  <si>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</si>
  <si>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</si>
  <si>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</si>
  <si>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</si>
  <si>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</si>
  <si>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</si>
  <si>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</si>
  <si>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</si>
  <si>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</si>
  <si>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</si>
  <si>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</si>
  <si>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</si>
  <si>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</si>
  <si>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</si>
  <si>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</si>
  <si>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</si>
  <si>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</si>
  <si>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</si>
  <si>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</si>
  <si>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</si>
  <si>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</si>
  <si>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</si>
  <si>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</si>
  <si>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</si>
  <si>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</si>
  <si>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</si>
  <si>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</si>
  <si>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</si>
  <si>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</si>
  <si>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</si>
  <si>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</si>
  <si>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</si>
  <si>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</si>
  <si>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</si>
  <si>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</si>
  <si>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</si>
  <si>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</si>
  <si>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</si>
  <si>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</si>
  <si>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</si>
  <si>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</si>
  <si>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</si>
  <si>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</si>
  <si>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</si>
  <si>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</si>
  <si>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</si>
  <si>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</si>
  <si>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</si>
  <si>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</si>
  <si>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</si>
  <si>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</si>
  <si>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</si>
  <si>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</si>
  <si>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</si>
  <si>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</si>
  <si>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</si>
  <si>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</si>
  <si>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</si>
  <si>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</si>
  <si>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</si>
  <si>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</si>
  <si>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</si>
  <si>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</si>
  <si>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</si>
  <si>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</si>
  <si>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</si>
  <si>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</si>
  <si>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</si>
  <si>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</si>
  <si>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</si>
  <si>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</si>
  <si>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</si>
  <si>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</si>
  <si>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</si>
  <si>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</si>
  <si>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</si>
  <si>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</si>
  <si>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</si>
  <si>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</si>
  <si>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</si>
  <si>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</si>
  <si>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</si>
  <si>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</si>
  <si>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</si>
  <si>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</si>
  <si>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</si>
  <si>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</si>
  <si>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</si>
  <si>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</si>
  <si>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</si>
  <si>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</si>
  <si>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</si>
  <si>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</si>
  <si>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</si>
  <si>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</si>
  <si>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</si>
  <si>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</si>
  <si>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</si>
  <si>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</si>
  <si>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</si>
  <si>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</si>
  <si>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</si>
  <si>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</si>
  <si>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</si>
  <si>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</si>
  <si>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</si>
  <si>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</si>
  <si>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</si>
  <si>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</si>
  <si>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</si>
  <si>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</si>
  <si>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</si>
  <si>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</si>
  <si>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</si>
  <si>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</si>
  <si>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</si>
  <si>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</si>
  <si>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</si>
  <si>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</si>
  <si>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</si>
  <si>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</si>
  <si>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</si>
  <si>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</si>
  <si>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</si>
  <si>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</si>
  <si>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</si>
  <si>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</si>
  <si>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</si>
  <si>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</si>
  <si>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</si>
  <si>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</si>
  <si>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</si>
  <si>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</si>
  <si>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</si>
  <si>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</si>
  <si>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</si>
  <si>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</si>
  <si>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</si>
  <si>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</si>
  <si>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</si>
  <si>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</si>
  <si>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</si>
  <si>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</si>
  <si>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</si>
  <si>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</si>
  <si>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</si>
  <si>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</si>
  <si>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</si>
  <si>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</si>
  <si>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</si>
  <si>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</si>
  <si>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</si>
  <si>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</si>
  <si>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</si>
  <si>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</si>
  <si>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</si>
  <si>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</si>
  <si>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</si>
  <si>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</si>
  <si>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</si>
  <si>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</si>
  <si>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</si>
  <si>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</si>
  <si>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</si>
  <si>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</si>
  <si>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</si>
  <si>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</si>
  <si>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</si>
  <si>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</si>
  <si>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</si>
  <si>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</si>
  <si>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</si>
  <si>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</si>
  <si>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</si>
  <si>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</si>
  <si>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</si>
  <si>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</si>
  <si>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</si>
  <si>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</si>
  <si>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</si>
  <si>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</si>
  <si>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</si>
  <si>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</si>
  <si>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</si>
  <si>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</si>
  <si>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</si>
  <si>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</si>
  <si>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</si>
  <si>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</si>
  <si>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</si>
  <si>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</si>
  <si>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</si>
  <si>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</si>
  <si>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</si>
  <si>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</si>
  <si>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</si>
  <si>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</si>
  <si>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</si>
  <si>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</si>
  <si>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</si>
  <si>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</si>
  <si>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</si>
  <si>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</si>
  <si>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</si>
  <si>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</si>
  <si>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</si>
  <si>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</si>
  <si>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</si>
  <si>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</si>
  <si>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</si>
  <si>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</si>
  <si>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</si>
  <si>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</si>
  <si>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</si>
  <si>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</si>
  <si>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</si>
  <si>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</si>
  <si>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</si>
  <si>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</si>
  <si>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</si>
  <si>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</si>
  <si>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</si>
  <si>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</si>
  <si>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</si>
  <si>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</si>
  <si>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</si>
  <si>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</si>
  <si>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</si>
  <si>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</si>
  <si>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</si>
  <si>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</si>
  <si>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</si>
  <si>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</si>
  <si>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</si>
  <si>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</si>
  <si>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</si>
  <si>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</si>
  <si>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</si>
  <si>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</si>
  <si>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</si>
  <si>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</si>
  <si>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</si>
  <si>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</si>
  <si>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</si>
  <si>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</si>
  <si>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</si>
  <si>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</si>
  <si>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</si>
  <si>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</si>
  <si>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</si>
  <si>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</si>
  <si>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</si>
  <si>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</si>
  <si>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</si>
  <si>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</si>
  <si>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</si>
  <si>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</si>
  <si>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</si>
  <si>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</si>
  <si>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</si>
  <si>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</si>
  <si>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</si>
  <si>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</si>
  <si>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</si>
  <si>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</si>
  <si>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</si>
  <si>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</si>
  <si>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</si>
  <si>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</si>
  <si>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</si>
  <si>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</si>
  <si>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</si>
  <si>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</si>
  <si>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</si>
  <si>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</si>
  <si>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</si>
  <si>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</si>
  <si>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</si>
  <si>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</si>
  <si>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</si>
  <si>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</si>
  <si>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</si>
  <si>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</si>
  <si>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</si>
  <si>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</si>
  <si>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</si>
  <si>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</si>
  <si>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</si>
  <si>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</si>
  <si>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</si>
  <si>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</si>
  <si>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</si>
  <si>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</si>
  <si>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</si>
  <si>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</si>
  <si>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</si>
  <si>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</si>
  <si>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</si>
  <si>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</si>
  <si>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</si>
  <si>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</si>
  <si>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</si>
  <si>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</si>
  <si>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</si>
  <si>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</si>
  <si>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</si>
  <si>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</si>
  <si>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</si>
  <si>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</si>
  <si>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</si>
  <si>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</si>
  <si>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</si>
  <si>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</si>
  <si>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</si>
  <si>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</si>
  <si>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</si>
  <si>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</si>
  <si>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</si>
  <si>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</si>
  <si>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</si>
  <si>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</si>
  <si>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</si>
  <si>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</si>
  <si>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</si>
  <si>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</si>
  <si>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</si>
  <si>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</si>
  <si>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</si>
  <si>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</si>
  <si>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</si>
  <si>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</si>
  <si>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</si>
  <si>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</si>
  <si>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</si>
  <si>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</si>
  <si>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</si>
  <si>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</si>
  <si>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</si>
  <si>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</si>
  <si>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</si>
  <si>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</si>
  <si>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</si>
  <si>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</si>
  <si>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</si>
  <si>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</si>
  <si>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</si>
  <si>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</si>
  <si>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</si>
  <si>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</si>
  <si>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</si>
  <si>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</si>
  <si>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</si>
  <si>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</si>
  <si>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</si>
  <si>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</si>
  <si>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</si>
  <si>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</si>
  <si>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</si>
  <si>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</si>
  <si>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</si>
  <si>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</si>
  <si>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</si>
  <si>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</si>
  <si>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</si>
  <si>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</si>
  <si>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</si>
  <si>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</si>
  <si>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</si>
  <si>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</si>
  <si>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</si>
  <si>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</si>
  <si>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</si>
  <si>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</si>
  <si>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</si>
  <si>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</si>
  <si>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</si>
  <si>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</si>
  <si>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</si>
  <si>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</si>
  <si>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</si>
  <si>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</si>
  <si>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</si>
  <si>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</si>
  <si>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</si>
  <si>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</si>
  <si>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</si>
  <si>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</si>
  <si>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</si>
  <si>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</si>
  <si>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</si>
  <si>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</si>
  <si>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</si>
  <si>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</si>
  <si>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</si>
  <si>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</si>
  <si>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</si>
  <si>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</si>
  <si>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</si>
  <si>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</si>
  <si>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</si>
  <si>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</si>
  <si>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</si>
  <si>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</si>
  <si>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</si>
  <si>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</si>
  <si>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</si>
  <si>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</si>
  <si>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</si>
  <si>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</si>
  <si>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</si>
  <si>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</si>
  <si>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</si>
  <si>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</si>
  <si>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</si>
  <si>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</si>
  <si>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</si>
  <si>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</si>
  <si>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</si>
  <si>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</si>
  <si>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</si>
  <si>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</si>
  <si>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</si>
  <si>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</si>
  <si>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</si>
  <si>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</si>
  <si>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</si>
  <si>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</si>
  <si>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</si>
  <si>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</si>
  <si>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</si>
  <si>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</si>
  <si>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</si>
  <si>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</si>
  <si>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</si>
  <si>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</si>
  <si>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</si>
  <si>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</si>
  <si>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</si>
  <si>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</si>
  <si>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</si>
  <si>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</si>
  <si>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</si>
  <si>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</si>
  <si>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</si>
  <si>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</si>
  <si>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</si>
  <si>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</si>
  <si>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</si>
  <si>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</si>
  <si>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</si>
  <si>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</si>
  <si>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</si>
  <si>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</si>
  <si>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</si>
  <si>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</si>
  <si>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</si>
  <si>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</si>
  <si>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</si>
  <si>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</si>
  <si>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</si>
  <si>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</si>
  <si>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</si>
  <si>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</si>
  <si>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</si>
  <si>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</si>
  <si>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</si>
  <si>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</si>
  <si>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</si>
  <si>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</si>
  <si>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</si>
  <si>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</si>
  <si>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</si>
  <si>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</si>
  <si>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</si>
  <si>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</si>
  <si>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</si>
  <si>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</si>
  <si>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</si>
  <si>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</si>
  <si>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</si>
  <si>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</si>
  <si>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</si>
  <si>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</si>
  <si>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</si>
  <si>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</si>
  <si>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</si>
  <si>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</si>
  <si>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</si>
  <si>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</si>
  <si>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</si>
  <si>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</si>
  <si>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</si>
  <si>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</si>
  <si>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</si>
  <si>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</si>
  <si>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</si>
  <si>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</si>
  <si>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</si>
  <si>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</si>
  <si>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</si>
  <si>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</si>
  <si>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</si>
  <si>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</si>
  <si>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</si>
  <si>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</si>
  <si>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</si>
  <si>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</si>
  <si>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</si>
  <si>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</si>
  <si>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</si>
  <si>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</si>
  <si>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</si>
  <si>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</si>
  <si>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</si>
  <si>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</si>
  <si>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</si>
  <si>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</si>
  <si>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</si>
  <si>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</si>
  <si>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</si>
  <si>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</si>
  <si>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</si>
  <si>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</si>
  <si>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</si>
  <si>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</si>
  <si>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</si>
  <si>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</si>
  <si>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</si>
  <si>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</si>
  <si>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</si>
  <si>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</si>
  <si>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</si>
  <si>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</si>
  <si>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</si>
  <si>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</si>
  <si>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</si>
  <si>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</si>
  <si>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</si>
  <si>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</si>
  <si>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</si>
  <si>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</si>
  <si>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</si>
  <si>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</si>
  <si>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</si>
  <si>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</si>
  <si>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</si>
  <si>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</si>
  <si>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</si>
  <si>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</si>
  <si>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</si>
  <si>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</si>
  <si>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</si>
  <si>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</si>
  <si>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</si>
  <si>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</si>
  <si>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</si>
  <si>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</si>
  <si>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</si>
  <si>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</si>
  <si>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</si>
  <si>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</si>
  <si>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</si>
  <si>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</si>
  <si>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</si>
  <si>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</si>
  <si>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</si>
  <si>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</si>
  <si>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</si>
  <si>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</si>
  <si>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</si>
  <si>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</si>
  <si>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</si>
  <si>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</si>
  <si>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</si>
  <si>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</si>
  <si>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</si>
  <si>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</si>
  <si>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</si>
  <si>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</si>
  <si>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</si>
  <si>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</si>
  <si>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</si>
  <si>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</si>
  <si>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</si>
  <si>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</si>
  <si>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</si>
  <si>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</si>
  <si>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</si>
  <si>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</si>
  <si>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</si>
  <si>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</si>
  <si>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</si>
  <si>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</si>
  <si>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</si>
  <si>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</si>
  <si>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</si>
  <si>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</si>
  <si>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</si>
  <si>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</si>
  <si>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</si>
  <si>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</si>
  <si>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</si>
  <si>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</si>
  <si>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</si>
  <si>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</si>
  <si>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</si>
  <si>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</si>
  <si>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</si>
  <si>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</si>
  <si>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</si>
  <si>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</si>
  <si>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</si>
  <si>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</si>
  <si>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</si>
  <si>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</si>
  <si>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</si>
  <si>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</si>
  <si>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</si>
  <si>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</si>
  <si>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</si>
  <si>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</si>
  <si>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</si>
  <si>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</si>
  <si>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</si>
  <si>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</si>
  <si>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</si>
  <si>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</si>
  <si>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</si>
  <si>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</si>
  <si>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</si>
  <si>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</si>
  <si>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</si>
  <si>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</si>
  <si>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</si>
  <si>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</si>
  <si>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</si>
  <si>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</si>
  <si>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</si>
  <si>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</si>
  <si>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</si>
  <si>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</si>
  <si>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</si>
  <si>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</si>
  <si>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</si>
  <si>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</si>
  <si>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</si>
  <si>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</si>
  <si>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</si>
  <si>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</si>
  <si>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</si>
  <si>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</si>
  <si>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</si>
  <si>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</si>
  <si>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</si>
  <si>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</si>
  <si>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</si>
  <si>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</si>
  <si>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</si>
  <si>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</si>
  <si>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</si>
  <si>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</si>
  <si>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</si>
  <si>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</si>
  <si>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</si>
  <si>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</si>
  <si>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</si>
  <si>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</si>
  <si>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</si>
  <si>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</si>
  <si>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</si>
  <si>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</si>
  <si>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</si>
  <si>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</si>
  <si>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</si>
  <si>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</si>
  <si>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</si>
  <si>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</si>
  <si>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</si>
  <si>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</si>
  <si>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</si>
  <si>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</si>
  <si>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</si>
  <si>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</si>
  <si>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</si>
  <si>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</si>
  <si>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</si>
  <si>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</si>
  <si>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</si>
  <si>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</si>
  <si>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</si>
  <si>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</si>
  <si>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</si>
  <si>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</si>
  <si>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</si>
  <si>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</si>
  <si>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</si>
  <si>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</si>
  <si>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</si>
  <si>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</si>
  <si>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</si>
  <si>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</si>
  <si>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</si>
  <si>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</si>
  <si>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</si>
  <si>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</si>
  <si>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</si>
  <si>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</si>
  <si>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</si>
  <si>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</si>
  <si>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</si>
  <si>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</si>
  <si>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</si>
  <si>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</si>
  <si>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</si>
  <si>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</si>
  <si>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</si>
  <si>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</si>
  <si>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</si>
  <si>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</si>
  <si>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</si>
  <si>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</si>
  <si>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</si>
  <si>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</si>
  <si>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</si>
  <si>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</si>
  <si>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</si>
  <si>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</si>
  <si>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</si>
  <si>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</si>
  <si>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</si>
  <si>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</si>
  <si>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</si>
  <si>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</si>
  <si>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</si>
  <si>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</si>
  <si>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</si>
  <si>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</si>
  <si>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</si>
  <si>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</si>
  <si>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</si>
  <si>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</si>
  <si>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</si>
  <si>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</si>
  <si>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</si>
  <si>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</si>
  <si>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</si>
  <si>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</si>
  <si>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</si>
  <si>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</si>
  <si>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</si>
  <si>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</si>
  <si>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</si>
  <si>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</si>
  <si>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</si>
  <si>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</si>
  <si>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</si>
  <si>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</si>
  <si>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</si>
  <si>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</si>
  <si>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</si>
  <si>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</si>
  <si>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</si>
  <si>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</si>
  <si>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</si>
  <si>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</si>
  <si>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</si>
  <si>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</si>
  <si>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</si>
  <si>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</si>
  <si>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</si>
  <si>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</si>
  <si>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</si>
  <si>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</si>
  <si>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</si>
  <si>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</si>
  <si>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</si>
  <si>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</si>
  <si>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</si>
  <si>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</si>
  <si>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</si>
  <si>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</si>
  <si>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</si>
  <si>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</si>
  <si>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</si>
  <si>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</si>
  <si>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</si>
  <si>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</si>
  <si>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</si>
  <si>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</si>
  <si>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</si>
  <si>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</si>
  <si>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</si>
  <si>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</si>
  <si>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</si>
  <si>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</si>
  <si>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</si>
  <si>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</si>
  <si>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</si>
  <si>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</si>
  <si>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</si>
  <si>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</si>
  <si>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</si>
  <si>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</si>
  <si>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</si>
  <si>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</si>
  <si>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</si>
  <si>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</si>
  <si>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</si>
  <si>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</si>
  <si>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</si>
  <si>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</si>
  <si>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</si>
  <si>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</si>
  <si>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</si>
  <si>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</si>
  <si>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</si>
  <si>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</si>
  <si>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</si>
  <si>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</si>
  <si>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</si>
  <si>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</si>
  <si>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</si>
  <si>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</si>
  <si>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</si>
  <si>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</si>
  <si>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</si>
  <si>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</si>
  <si>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</si>
  <si>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</si>
  <si>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</si>
  <si>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</si>
  <si>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</si>
  <si>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</si>
  <si>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</si>
  <si>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</si>
  <si>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</si>
  <si>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</si>
  <si>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</si>
  <si>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</si>
  <si>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</si>
  <si>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</si>
  <si>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</si>
  <si>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</si>
  <si>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</si>
  <si>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</si>
  <si>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</si>
  <si>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</si>
  <si>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</si>
  <si>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</si>
  <si>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</si>
  <si>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</si>
  <si>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</si>
  <si>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</si>
  <si>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</si>
  <si>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</si>
  <si>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</si>
  <si>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</si>
  <si>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</si>
  <si>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</si>
  <si>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</si>
  <si>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</si>
  <si>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</si>
  <si>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</si>
  <si>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</si>
  <si>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</si>
  <si>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</si>
  <si>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</si>
  <si>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</si>
  <si>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</si>
  <si>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</si>
  <si>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</si>
  <si>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</si>
  <si>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</si>
  <si>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</si>
  <si>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</si>
  <si>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</si>
  <si>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</si>
  <si>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</si>
  <si>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</si>
  <si>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</si>
  <si>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</si>
  <si>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</si>
  <si>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</si>
  <si>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</si>
  <si>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</si>
  <si>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</si>
  <si>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</si>
  <si>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</si>
  <si>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</si>
  <si>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</si>
  <si>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</si>
  <si>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</si>
  <si>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</si>
  <si>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</si>
  <si>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</si>
  <si>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</si>
  <si>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</si>
  <si>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</si>
  <si>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</si>
  <si>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</si>
  <si>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</si>
  <si>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</si>
  <si>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</si>
  <si>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</si>
  <si>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</si>
  <si>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</si>
  <si>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</si>
  <si>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</si>
  <si>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</si>
  <si>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</si>
  <si>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</si>
  <si>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</si>
  <si>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</si>
  <si>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</si>
  <si>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</si>
  <si>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</si>
  <si>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</si>
  <si>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</si>
  <si>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</si>
  <si>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</si>
  <si>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</si>
  <si>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</si>
  <si>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</si>
  <si>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</si>
  <si>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</si>
  <si>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</si>
  <si>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</si>
  <si>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</si>
  <si>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</si>
  <si>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</si>
  <si>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</si>
  <si>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</si>
  <si>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</si>
  <si>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</si>
  <si>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</si>
  <si>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</si>
  <si>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</si>
  <si>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</si>
  <si>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</si>
  <si>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</si>
  <si>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</si>
  <si>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</si>
  <si>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</si>
  <si>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</si>
  <si>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</si>
  <si>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</si>
  <si>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</si>
  <si>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</si>
  <si>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</si>
  <si>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</si>
  <si>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</si>
  <si>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</si>
  <si>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</si>
  <si>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</si>
  <si>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</si>
  <si>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</si>
  <si>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</si>
  <si>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</si>
  <si>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</si>
  <si>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</si>
  <si>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</si>
  <si>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</si>
  <si>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</si>
  <si>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</si>
  <si>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</si>
  <si>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</si>
  <si>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</si>
  <si>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</si>
  <si>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</si>
  <si>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</si>
  <si>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</si>
  <si>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</si>
  <si>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</si>
  <si>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</si>
  <si>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</si>
  <si>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</si>
  <si>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</si>
  <si>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</si>
  <si>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</si>
  <si>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</si>
  <si>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</si>
  <si>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</si>
  <si>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</si>
  <si>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</si>
  <si>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</si>
  <si>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</si>
  <si>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</si>
  <si>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</si>
  <si>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</si>
  <si>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</si>
  <si>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</si>
  <si>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</si>
  <si>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</si>
  <si>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</si>
  <si>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</si>
  <si>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</si>
  <si>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</si>
  <si>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</si>
  <si>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</si>
  <si>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</si>
  <si>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</si>
  <si>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</si>
  <si>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</si>
  <si>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</si>
  <si>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</si>
  <si>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</si>
  <si>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</si>
  <si>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</si>
  <si>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</si>
  <si>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</si>
  <si>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</si>
  <si>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</si>
  <si>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</si>
  <si>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</si>
  <si>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</si>
  <si>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</si>
  <si>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</si>
  <si>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</si>
  <si>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</si>
  <si>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</si>
  <si>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</si>
  <si>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</si>
  <si>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</si>
  <si>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</si>
  <si>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</si>
  <si>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</si>
  <si>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</si>
  <si>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</si>
  <si>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</si>
  <si>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</si>
  <si>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</si>
  <si>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</si>
  <si>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</si>
  <si>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</si>
  <si>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</si>
  <si>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</si>
  <si>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</si>
  <si>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</si>
  <si>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</si>
  <si>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</si>
  <si>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</si>
  <si>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</si>
  <si>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</si>
  <si>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</si>
  <si>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</si>
  <si>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</si>
  <si>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</si>
  <si>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</si>
  <si>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</si>
  <si>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</si>
  <si>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</si>
  <si>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</si>
  <si>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</si>
  <si>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</si>
  <si>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</si>
  <si>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</si>
  <si>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</si>
  <si>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</si>
  <si>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</si>
  <si>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</si>
  <si>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</si>
  <si>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</si>
  <si>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</si>
  <si>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</si>
  <si>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</si>
  <si>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</si>
  <si>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</si>
  <si>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</si>
  <si>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</si>
  <si>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</si>
  <si>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</si>
  <si>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</si>
  <si>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</si>
  <si>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</si>
  <si>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</si>
  <si>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</si>
  <si>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</si>
  <si>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</si>
  <si>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</si>
  <si>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</si>
  <si>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</si>
  <si>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</si>
  <si>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</si>
  <si>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</si>
  <si>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</si>
  <si>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</si>
  <si>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</si>
  <si>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</si>
  <si>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</si>
  <si>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</si>
  <si>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</si>
  <si>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</si>
  <si>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</si>
  <si>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</si>
  <si>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</si>
  <si>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</si>
  <si>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</si>
  <si>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</si>
  <si>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</si>
  <si>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</si>
  <si>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</si>
  <si>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</si>
  <si>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</si>
  <si>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</si>
  <si>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</si>
  <si>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</si>
  <si>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</si>
  <si>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</si>
  <si>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</si>
  <si>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</si>
  <si>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</si>
  <si>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</si>
  <si>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</si>
  <si>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</si>
  <si>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</si>
  <si>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</si>
  <si>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</si>
  <si>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</si>
  <si>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</si>
  <si>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</si>
  <si>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</si>
  <si>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</si>
  <si>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</si>
  <si>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</si>
  <si>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</si>
  <si>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</si>
  <si>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</si>
  <si>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</si>
  <si>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</si>
  <si>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</si>
  <si>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</si>
  <si>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</si>
  <si>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</si>
  <si>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</si>
  <si>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</si>
  <si>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</si>
  <si>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</si>
  <si>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</si>
  <si>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</si>
  <si>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</si>
  <si>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</si>
  <si>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</si>
  <si>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</si>
  <si>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</si>
  <si>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</si>
  <si>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</si>
  <si>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</si>
  <si>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</si>
  <si>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</si>
  <si>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</si>
  <si>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</si>
  <si>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</si>
  <si>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</si>
  <si>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</si>
  <si>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</si>
  <si>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</si>
  <si>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</si>
  <si>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</si>
  <si>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</si>
  <si>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</si>
  <si>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</si>
  <si>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</si>
  <si>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</si>
  <si>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</si>
  <si>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</si>
  <si>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</si>
  <si>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</si>
  <si>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</si>
  <si>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</si>
  <si>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</si>
  <si>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</si>
  <si>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</si>
  <si>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</si>
  <si>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</si>
  <si>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</si>
  <si>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</si>
  <si>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</si>
  <si>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</si>
  <si>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</si>
  <si>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</si>
  <si>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</si>
  <si>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</si>
  <si>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</si>
  <si>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</si>
  <si>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</si>
  <si>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</si>
  <si>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</si>
  <si>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</si>
  <si>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</si>
  <si>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</si>
  <si>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</si>
  <si>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</si>
  <si>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</si>
  <si>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</si>
  <si>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</si>
  <si>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</si>
  <si>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</si>
  <si>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</si>
  <si>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</si>
  <si>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</si>
  <si>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</si>
  <si>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</si>
  <si>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</si>
  <si>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</si>
  <si>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</si>
  <si>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</si>
  <si>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</si>
  <si>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</si>
  <si>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</si>
  <si>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</si>
  <si>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</si>
  <si>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</si>
  <si>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</si>
  <si>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</si>
  <si>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</si>
  <si>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</si>
  <si>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</si>
  <si>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</si>
  <si>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</si>
  <si>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</si>
  <si>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</si>
  <si>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</si>
  <si>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</si>
  <si>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</si>
  <si>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</si>
  <si>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</si>
  <si>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</si>
  <si>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</si>
  <si>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</si>
  <si>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</si>
  <si>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</si>
  <si>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</si>
  <si>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</si>
  <si>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</si>
  <si>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</si>
  <si>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</si>
  <si>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</si>
  <si>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</si>
  <si>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</si>
  <si>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</si>
  <si>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</si>
  <si>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</si>
  <si>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</si>
  <si>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</si>
  <si>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</si>
  <si>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</si>
  <si>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</si>
  <si>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</si>
  <si>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</si>
  <si>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</si>
  <si>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</si>
  <si>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</si>
  <si>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</si>
  <si>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</si>
  <si>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</si>
  <si>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</si>
  <si>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</si>
  <si>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</si>
  <si>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</si>
  <si>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</si>
  <si>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</si>
  <si>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</si>
  <si>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</si>
  <si>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</si>
  <si>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</si>
  <si>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</si>
  <si>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</si>
  <si>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</si>
  <si>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</si>
  <si>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</si>
  <si>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</si>
  <si>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</si>
  <si>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</si>
  <si>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</si>
  <si>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</si>
  <si>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</si>
  <si>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</si>
  <si>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</si>
  <si>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</si>
  <si>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</si>
  <si>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</si>
  <si>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</si>
  <si>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</si>
  <si>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</si>
  <si>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</si>
  <si>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</si>
  <si>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</si>
  <si>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</si>
  <si>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</si>
  <si>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</si>
  <si>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</si>
  <si>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</si>
  <si>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</si>
  <si>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</si>
  <si>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</si>
  <si>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</si>
  <si>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</si>
  <si>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</si>
  <si>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</si>
  <si>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</si>
  <si>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</si>
  <si>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</si>
  <si>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</si>
  <si>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</si>
  <si>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</si>
  <si>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</si>
  <si>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</si>
  <si>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</si>
  <si>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</si>
  <si>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</si>
  <si>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</si>
  <si>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</si>
  <si>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</si>
  <si>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</si>
  <si>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</si>
  <si>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</si>
  <si>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</si>
  <si>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</si>
  <si>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</si>
  <si>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</si>
  <si>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</si>
  <si>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</si>
  <si>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</si>
  <si>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</si>
  <si>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</si>
  <si>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</si>
  <si>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</si>
  <si>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</si>
  <si>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</si>
  <si>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</si>
  <si>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</si>
  <si>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</si>
  <si>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</si>
  <si>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</si>
  <si>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</si>
  <si>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</si>
  <si>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</si>
  <si>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</si>
  <si>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</si>
  <si>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</si>
  <si>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</si>
  <si>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</si>
  <si>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</si>
  <si>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</si>
  <si>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</si>
  <si>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</si>
  <si>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</si>
  <si>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</si>
  <si>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</si>
  <si>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</si>
  <si>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</si>
  <si>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</si>
  <si>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</si>
  <si>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</si>
  <si>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</si>
  <si>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</si>
  <si>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</si>
  <si>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</si>
  <si>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</si>
  <si>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</si>
  <si>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</si>
  <si>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</si>
  <si>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</si>
  <si>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</si>
  <si>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</si>
  <si>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</si>
  <si>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</si>
  <si>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</si>
  <si>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</si>
  <si>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</si>
  <si>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</si>
  <si>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</si>
  <si>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</si>
  <si>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</si>
  <si>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</si>
  <si>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</si>
  <si>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</si>
  <si>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</si>
  <si>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</si>
  <si>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</si>
  <si>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</si>
  <si>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</si>
  <si>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</si>
  <si>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</si>
  <si>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</si>
  <si>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</si>
  <si>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</si>
  <si>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</si>
  <si>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</si>
  <si>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</si>
  <si>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</si>
  <si>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</si>
  <si>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</si>
  <si>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</si>
  <si>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</si>
  <si>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</si>
  <si>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</si>
  <si>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</si>
  <si>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</si>
  <si>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</si>
  <si>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</si>
  <si>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</si>
  <si>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</si>
  <si>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</si>
  <si>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</si>
  <si>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</si>
  <si>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</si>
  <si>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</si>
  <si>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</si>
  <si>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</si>
  <si>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</si>
  <si>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</si>
  <si>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</si>
  <si>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</si>
  <si>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</si>
  <si>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</si>
  <si>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</si>
  <si>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</si>
  <si>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</si>
  <si>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</si>
  <si>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</si>
  <si>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</si>
  <si>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</si>
  <si>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</si>
  <si>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</si>
  <si>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</si>
  <si>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</si>
  <si>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</si>
  <si>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</si>
  <si>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</si>
  <si>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</si>
  <si>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</si>
  <si>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</si>
  <si>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</si>
  <si>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</si>
  <si>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</si>
  <si>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</si>
  <si>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</si>
  <si>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</si>
  <si>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</si>
  <si>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</si>
  <si>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</si>
  <si>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</si>
  <si>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</si>
  <si>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</si>
  <si>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</si>
  <si>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</si>
  <si>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</si>
  <si>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</si>
  <si>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</si>
  <si>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</si>
  <si>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</si>
  <si>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</si>
  <si>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</si>
  <si>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</si>
  <si>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</si>
  <si>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</si>
  <si>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</si>
  <si>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</si>
  <si>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</si>
  <si>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</si>
  <si>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</si>
  <si>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</si>
  <si>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</si>
  <si>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</si>
  <si>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</si>
  <si>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</si>
  <si>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</si>
  <si>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</si>
  <si>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</si>
  <si>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</si>
  <si>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</si>
  <si>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</si>
  <si>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</si>
  <si>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</si>
  <si>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</si>
  <si>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</si>
  <si>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</si>
  <si>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</si>
  <si>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</si>
  <si>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</si>
  <si>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</si>
  <si>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</si>
  <si>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</si>
  <si>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</si>
  <si>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</si>
  <si>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</si>
  <si>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</si>
  <si>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</si>
  <si>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</si>
  <si>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</si>
  <si>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</si>
  <si>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</si>
  <si>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</si>
  <si>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</si>
  <si>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</si>
  <si>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</si>
  <si>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</si>
  <si>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</si>
  <si>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</si>
  <si>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</si>
  <si>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</si>
  <si>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</si>
  <si>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</si>
  <si>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</si>
  <si>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</si>
  <si>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</si>
  <si>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</si>
  <si>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</si>
  <si>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</si>
  <si>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</si>
  <si>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</si>
  <si>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</si>
  <si>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</si>
  <si>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</si>
  <si>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</si>
  <si>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</si>
  <si>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</si>
  <si>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</si>
  <si>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</si>
  <si>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</si>
  <si>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</si>
  <si>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</si>
  <si>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</si>
  <si>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</si>
  <si>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</si>
  <si>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</si>
  <si>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</si>
  <si>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</si>
  <si>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</si>
  <si>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</si>
  <si>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</si>
  <si>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</si>
  <si>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</si>
  <si>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</si>
  <si>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</si>
  <si>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</si>
  <si>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</si>
  <si>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</si>
  <si>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</si>
  <si>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</si>
  <si>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</si>
  <si>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</si>
  <si>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</si>
  <si>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</si>
  <si>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</si>
  <si>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</si>
  <si>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</si>
  <si>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</si>
  <si>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</si>
  <si>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</si>
  <si>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</si>
  <si>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</si>
  <si>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</si>
  <si>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</si>
  <si>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</si>
  <si>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</si>
  <si>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</si>
  <si>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</si>
  <si>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</si>
  <si>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</si>
  <si>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</si>
  <si>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</si>
  <si>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</si>
  <si>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</si>
  <si>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</si>
  <si>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</si>
  <si>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</si>
  <si>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</si>
  <si>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</si>
  <si>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</si>
  <si>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</si>
  <si>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</si>
  <si>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</si>
  <si>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</si>
  <si>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</si>
  <si>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</si>
  <si>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</si>
  <si>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</si>
  <si>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</si>
  <si>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</si>
  <si>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</si>
  <si>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</si>
  <si>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</si>
  <si>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</si>
  <si>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</si>
  <si>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</si>
  <si>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</si>
  <si>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</si>
  <si>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</si>
  <si>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</si>
  <si>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</si>
  <si>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</si>
  <si>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</si>
  <si>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</si>
  <si>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</si>
  <si>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</si>
  <si>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</si>
  <si>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</si>
  <si>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</si>
  <si>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</si>
  <si>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</si>
  <si>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</si>
  <si>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</si>
  <si>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</si>
  <si>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</si>
  <si>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</si>
  <si>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</si>
  <si>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</si>
  <si>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</si>
  <si>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</si>
  <si>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</si>
  <si>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</si>
  <si>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</si>
  <si>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</si>
  <si>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</si>
  <si>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</si>
  <si>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</si>
  <si>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</si>
  <si>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</si>
  <si>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</si>
  <si>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</si>
  <si>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</si>
  <si>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</si>
  <si>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</si>
  <si>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</si>
  <si>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</si>
  <si>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</si>
  <si>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</si>
  <si>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</si>
  <si>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</si>
  <si>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</si>
  <si>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</si>
  <si>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</si>
  <si>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</si>
  <si>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</si>
  <si>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</si>
  <si>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</si>
  <si>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</si>
  <si>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</si>
  <si>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</si>
  <si>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</si>
  <si>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</si>
  <si>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</si>
  <si>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</si>
  <si>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</si>
  <si>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</si>
  <si>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</si>
  <si>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</si>
  <si>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</si>
  <si>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</si>
  <si>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</si>
  <si>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</si>
  <si>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</si>
  <si>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</si>
  <si>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</si>
  <si>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</si>
  <si>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</si>
  <si>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</si>
  <si>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</si>
  <si>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</si>
  <si>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</si>
  <si>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</si>
  <si>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</si>
  <si>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</si>
  <si>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</si>
  <si>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</si>
  <si>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</si>
  <si>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</si>
  <si>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</si>
  <si>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</si>
  <si>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</si>
  <si>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</si>
  <si>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</si>
  <si>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</si>
  <si>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</si>
  <si>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</si>
  <si>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</si>
  <si>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</si>
  <si>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</si>
  <si>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</si>
  <si>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</si>
  <si>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</si>
  <si>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</si>
  <si>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</si>
  <si>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</si>
  <si>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</si>
  <si>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</si>
  <si>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</si>
  <si>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</si>
  <si>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</si>
  <si>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</si>
  <si>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</si>
  <si>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</si>
  <si>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</si>
  <si>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</si>
  <si>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</si>
  <si>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</si>
  <si>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</si>
  <si>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</si>
  <si>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</si>
  <si>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</si>
  <si>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</si>
  <si>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</si>
  <si>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</si>
  <si>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</si>
  <si>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</si>
  <si>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</si>
  <si>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</si>
  <si>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</si>
  <si>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</si>
  <si>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</si>
  <si>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</si>
  <si>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</si>
  <si>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</si>
  <si>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</si>
  <si>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</si>
  <si>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</si>
  <si>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</si>
  <si>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</si>
  <si>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</si>
  <si>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</si>
  <si>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</si>
  <si>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</si>
  <si>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</si>
  <si>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</si>
  <si>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</si>
  <si>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</si>
  <si>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</si>
  <si>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</si>
  <si>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</si>
  <si>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</si>
  <si>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</si>
  <si>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</si>
  <si>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</si>
  <si>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</si>
  <si>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</si>
  <si>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</si>
  <si>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</si>
  <si>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</si>
  <si>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</si>
  <si>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</si>
  <si>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</si>
  <si>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</si>
  <si>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</si>
  <si>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</si>
  <si>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</si>
  <si>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</si>
  <si>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</si>
  <si>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</si>
  <si>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</si>
  <si>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</si>
  <si>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</si>
  <si>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</si>
  <si>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</si>
  <si>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</si>
  <si>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</si>
  <si>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</si>
  <si>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</si>
  <si>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</si>
  <si>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</si>
  <si>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</si>
  <si>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</si>
  <si>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</si>
  <si>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</si>
  <si>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</si>
  <si>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</si>
  <si>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</si>
  <si>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</si>
  <si>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</si>
  <si>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</si>
  <si>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</si>
  <si>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</si>
  <si>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</si>
  <si>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</si>
  <si>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</si>
  <si>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</si>
  <si>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</si>
  <si>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</si>
  <si>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</si>
  <si>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</si>
  <si>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</si>
  <si>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</si>
  <si>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</si>
  <si>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</si>
  <si>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</si>
  <si>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</si>
  <si>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</si>
  <si>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</si>
  <si>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</si>
  <si>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</si>
  <si>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</si>
  <si>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</si>
  <si>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</si>
  <si>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</si>
  <si>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</si>
  <si>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</si>
  <si>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</si>
  <si>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</si>
  <si>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</si>
  <si>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</si>
  <si>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</si>
  <si>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</si>
  <si>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</si>
  <si>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</si>
  <si>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</si>
  <si>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</si>
  <si>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</si>
  <si>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</si>
  <si>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</si>
  <si>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</si>
  <si>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</si>
  <si>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</si>
  <si>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</si>
  <si>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</si>
  <si>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</si>
  <si>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</si>
  <si>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</si>
  <si>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</si>
  <si>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</si>
  <si>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</si>
  <si>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</si>
  <si>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</si>
  <si>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</si>
  <si>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</si>
  <si>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</si>
  <si>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</si>
  <si>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</si>
  <si>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</si>
  <si>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</si>
  <si>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</si>
  <si>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</si>
  <si>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</si>
  <si>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</si>
  <si>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</si>
  <si>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</si>
  <si>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</si>
  <si>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</si>
  <si>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</si>
  <si>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</si>
  <si>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</si>
  <si>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</si>
  <si>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</si>
  <si>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</si>
  <si>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</si>
  <si>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</si>
  <si>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</si>
  <si>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</si>
  <si>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</si>
  <si>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</si>
  <si>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</si>
  <si>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</si>
  <si>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</si>
  <si>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</si>
  <si>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</si>
  <si>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</si>
  <si>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</si>
  <si>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</si>
  <si>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</si>
  <si>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</si>
  <si>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</si>
  <si>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</si>
  <si>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</si>
  <si>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</si>
  <si>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</si>
  <si>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</si>
  <si>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</si>
  <si>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</si>
  <si>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</si>
  <si>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</si>
  <si>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</si>
  <si>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</si>
  <si>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</si>
  <si>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</si>
  <si>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</si>
  <si>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</si>
  <si>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</si>
  <si>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</si>
  <si>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</si>
  <si>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</si>
  <si>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</si>
  <si>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</si>
  <si>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</si>
  <si>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</si>
  <si>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</si>
  <si>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</si>
  <si>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</si>
  <si>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</si>
  <si>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</si>
  <si>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</si>
  <si>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</si>
  <si>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</si>
  <si>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</si>
  <si>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</si>
  <si>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</si>
  <si>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</si>
  <si>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</si>
  <si>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</si>
  <si>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</si>
  <si>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</si>
  <si>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</si>
  <si>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</si>
  <si>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</si>
  <si>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</si>
  <si>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</si>
  <si>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</si>
  <si>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</si>
  <si>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</si>
  <si>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</si>
  <si>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</si>
  <si>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</si>
  <si>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</si>
  <si>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</si>
  <si>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</si>
  <si>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</si>
  <si>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</si>
  <si>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</si>
  <si>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</si>
  <si>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</si>
  <si>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</si>
  <si>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</si>
  <si>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</si>
  <si>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</si>
  <si>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</si>
  <si>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</si>
  <si>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</si>
  <si>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</si>
  <si>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</si>
  <si>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</si>
  <si>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</si>
  <si>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</si>
  <si>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</si>
  <si>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</si>
  <si>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</si>
  <si>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</si>
  <si>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</si>
  <si>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</si>
  <si>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</si>
  <si>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</si>
  <si>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</si>
  <si>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</si>
  <si>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</si>
  <si>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</si>
  <si>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</si>
  <si>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</si>
  <si>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</si>
  <si>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</si>
  <si>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</si>
  <si>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</si>
  <si>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</si>
  <si>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</si>
  <si>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</si>
  <si>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</si>
  <si>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</si>
  <si>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</si>
  <si>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</si>
  <si>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</si>
  <si>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</si>
  <si>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</si>
  <si>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</si>
  <si>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</si>
  <si>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</si>
  <si>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</si>
  <si>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</si>
  <si>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</si>
  <si>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</si>
  <si>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</si>
  <si>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</si>
  <si>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</si>
  <si>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</si>
  <si>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</si>
  <si>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</si>
  <si>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</si>
  <si>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</si>
  <si>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</si>
  <si>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</si>
  <si>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</si>
  <si>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</si>
  <si>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</si>
  <si>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</si>
  <si>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</si>
  <si>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</si>
  <si>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</si>
  <si>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</si>
  <si>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</si>
  <si>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</si>
  <si>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</si>
  <si>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</si>
  <si>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</si>
  <si>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</si>
  <si>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</si>
  <si>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</si>
  <si>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</si>
  <si>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</si>
  <si>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</si>
  <si>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</si>
  <si>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</si>
  <si>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</si>
  <si>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</si>
  <si>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</si>
  <si>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</si>
  <si>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</si>
  <si>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</si>
  <si>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</si>
  <si>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</si>
  <si>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</si>
  <si>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</si>
  <si>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</si>
  <si>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</si>
  <si>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</si>
  <si>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</si>
  <si>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</si>
  <si>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</si>
  <si>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</si>
  <si>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</si>
  <si>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</si>
  <si>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</si>
  <si>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</si>
  <si>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</si>
  <si>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</si>
  <si>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</si>
  <si>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</si>
  <si>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</si>
  <si>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</si>
  <si>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</si>
  <si>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</si>
  <si>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</si>
  <si>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</si>
  <si>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</si>
  <si>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</si>
  <si>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</si>
  <si>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</si>
  <si>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</si>
  <si>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</si>
  <si>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</si>
  <si>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</si>
  <si>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</si>
  <si>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</si>
  <si>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</si>
  <si>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</si>
  <si>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</si>
  <si>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</si>
  <si>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</si>
  <si>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</si>
  <si>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</si>
  <si>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</si>
  <si>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</si>
  <si>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</si>
  <si>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</si>
  <si>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</si>
  <si>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</si>
  <si>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</si>
  <si>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</si>
  <si>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</si>
  <si>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</si>
  <si>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</si>
  <si>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</si>
  <si>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</si>
  <si>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</si>
  <si>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</si>
  <si>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</si>
  <si>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</si>
  <si>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</si>
  <si>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</si>
  <si>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</si>
  <si>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</si>
  <si>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</si>
  <si>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</si>
  <si>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</si>
  <si>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</si>
  <si>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</si>
  <si>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</si>
  <si>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</si>
  <si>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</si>
  <si>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</si>
  <si>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</si>
  <si>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</si>
  <si>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</si>
  <si>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</si>
  <si>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</si>
  <si>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</si>
  <si>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</si>
  <si>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</si>
  <si>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</si>
  <si>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</si>
  <si>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</si>
  <si>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</si>
  <si>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</si>
  <si>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</si>
  <si>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</si>
  <si>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</si>
  <si>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</si>
  <si>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</si>
  <si>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</si>
  <si>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</si>
  <si>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</si>
  <si>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</si>
  <si>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</si>
  <si>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</si>
  <si>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</si>
  <si>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</si>
  <si>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</si>
  <si>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</si>
  <si>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</si>
  <si>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</si>
  <si>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</si>
  <si>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</si>
  <si>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</si>
  <si>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</si>
  <si>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</si>
  <si>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</si>
  <si>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</si>
  <si>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</si>
  <si>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</si>
  <si>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</si>
  <si>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</si>
  <si>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</si>
  <si>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</si>
  <si>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</si>
  <si>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</si>
  <si>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</si>
  <si>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</si>
  <si>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</si>
  <si>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</si>
  <si>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</si>
  <si>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</si>
  <si>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</si>
  <si>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</si>
  <si>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</si>
  <si>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</si>
  <si>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</si>
  <si>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</si>
  <si>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</si>
  <si>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</si>
  <si>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</si>
  <si>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</si>
  <si>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</si>
  <si>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</si>
  <si>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</si>
  <si>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</si>
  <si>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</si>
  <si>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</si>
  <si>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</si>
  <si>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</si>
  <si>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</si>
  <si>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</si>
  <si>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</si>
  <si>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</si>
  <si>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</si>
  <si>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</si>
  <si>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</si>
  <si>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</si>
  <si>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</si>
  <si>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</si>
  <si>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</si>
  <si>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</si>
  <si>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</si>
  <si>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</si>
  <si>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</si>
  <si>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</si>
  <si>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</si>
  <si>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</si>
  <si>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</si>
  <si>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</si>
  <si>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</si>
  <si>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</si>
  <si>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</si>
  <si>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</si>
  <si>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</si>
  <si>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</si>
  <si>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</si>
  <si>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</si>
  <si>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</si>
  <si>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</si>
  <si>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</si>
  <si>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</si>
  <si>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</si>
  <si>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</si>
  <si>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</si>
  <si>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</si>
  <si>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</si>
  <si>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</si>
  <si>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</si>
  <si>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</si>
  <si>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</si>
  <si>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</si>
  <si>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</si>
  <si>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</si>
  <si>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</si>
  <si>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</si>
  <si>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</si>
  <si>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</si>
  <si>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</si>
  <si>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</si>
  <si>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</si>
  <si>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</si>
  <si>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</si>
  <si>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</si>
  <si>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</si>
  <si>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</si>
  <si>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</si>
  <si>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</si>
  <si>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</si>
  <si>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</si>
  <si>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</si>
  <si>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</si>
  <si>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</si>
  <si>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</si>
  <si>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</si>
  <si>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</si>
  <si>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</si>
  <si>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</si>
  <si>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</si>
  <si>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</si>
  <si>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</si>
  <si>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</si>
  <si>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</si>
  <si>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</si>
  <si>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</si>
  <si>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</si>
  <si>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</si>
  <si>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</si>
  <si>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</si>
  <si>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</si>
  <si>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</si>
  <si>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</si>
  <si>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</si>
  <si>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</si>
  <si>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</si>
  <si>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</si>
  <si>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</si>
  <si>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</si>
  <si>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</si>
  <si>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</si>
  <si>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</si>
  <si>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</si>
  <si>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</si>
  <si>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</si>
  <si>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</si>
  <si>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</si>
  <si>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</si>
  <si>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</si>
  <si>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</si>
  <si>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</si>
  <si>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</si>
  <si>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</si>
  <si>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</si>
  <si>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</si>
  <si>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</si>
  <si>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</si>
  <si>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</si>
  <si>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</si>
  <si>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</si>
  <si>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</si>
  <si>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</si>
  <si>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</si>
  <si>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</si>
  <si>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</si>
  <si>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</si>
  <si>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</si>
  <si>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</si>
  <si>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</si>
  <si>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</si>
  <si>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</si>
  <si>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</si>
  <si>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</si>
  <si>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</si>
  <si>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</si>
  <si>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</si>
  <si>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</si>
  <si>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</si>
  <si>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</si>
  <si>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</si>
  <si>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</si>
  <si>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</si>
  <si>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</si>
  <si>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</si>
  <si>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</si>
  <si>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</si>
  <si>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</si>
  <si>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</si>
  <si>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</si>
  <si>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</si>
  <si>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</si>
  <si>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</si>
  <si>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</si>
  <si>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</si>
  <si>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</si>
  <si>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</si>
  <si>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</si>
  <si>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</si>
  <si>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</si>
  <si>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</si>
  <si>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</si>
  <si>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</si>
  <si>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</si>
  <si>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</si>
  <si>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</si>
  <si>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</si>
  <si>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</si>
  <si>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</si>
  <si>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</si>
  <si>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</si>
  <si>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</si>
  <si>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</si>
  <si>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</si>
  <si>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</si>
  <si>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</si>
  <si>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</si>
  <si>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</si>
  <si>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</si>
  <si>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</si>
  <si>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</si>
  <si>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</si>
  <si>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</si>
  <si>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</si>
  <si>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</si>
  <si>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</si>
  <si>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</si>
  <si>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</si>
  <si>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</si>
  <si>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</si>
  <si>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</si>
  <si>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</si>
  <si>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</si>
  <si>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</si>
  <si>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</si>
  <si>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</si>
  <si>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</si>
  <si>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</si>
  <si>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</si>
  <si>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</si>
  <si>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</si>
  <si>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</si>
  <si>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</si>
  <si>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</si>
  <si>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</si>
  <si>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</si>
  <si>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</si>
  <si>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</si>
  <si>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</si>
  <si>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</si>
  <si>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</si>
  <si>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</si>
  <si>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</si>
  <si>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</si>
  <si>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</si>
  <si>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</si>
  <si>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</si>
  <si>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</si>
  <si>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</si>
  <si>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</si>
  <si>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</si>
  <si>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</si>
  <si>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</si>
  <si>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</si>
  <si>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</si>
  <si>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</si>
  <si>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</si>
  <si>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</si>
  <si>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</si>
  <si>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</si>
  <si>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</si>
  <si>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</si>
  <si>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</si>
  <si>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</si>
  <si>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</si>
  <si>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</si>
  <si>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</si>
  <si>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</si>
  <si>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</si>
  <si>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</si>
  <si>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</si>
  <si>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</si>
  <si>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</si>
  <si>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</si>
  <si>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</si>
  <si>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</si>
  <si>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</si>
  <si>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</si>
  <si>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</si>
  <si>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</si>
  <si>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</si>
  <si>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</si>
  <si>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</si>
  <si>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</si>
  <si>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</si>
  <si>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</si>
  <si>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</si>
  <si>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</si>
  <si>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</si>
  <si>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</si>
  <si>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</si>
  <si>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</si>
  <si>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</si>
  <si>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</si>
  <si>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</si>
  <si>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</si>
  <si>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</si>
  <si>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</si>
  <si>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</si>
  <si>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</si>
  <si>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</si>
  <si>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</si>
  <si>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</si>
  <si>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</si>
  <si>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</si>
  <si>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</si>
  <si>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</si>
  <si>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</si>
  <si>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</si>
  <si>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</si>
  <si>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</si>
  <si>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</si>
  <si>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</si>
  <si>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</si>
  <si>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</si>
  <si>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</si>
  <si>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</si>
  <si>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</si>
  <si>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</si>
  <si>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</si>
  <si>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</si>
  <si>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</si>
  <si>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</si>
  <si>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</si>
  <si>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</si>
  <si>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</si>
  <si>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</si>
  <si>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</si>
  <si>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</si>
  <si>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</si>
  <si>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</si>
  <si>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</si>
  <si>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</si>
  <si>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</si>
  <si>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</si>
  <si>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</si>
  <si>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</si>
  <si>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</si>
  <si>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</si>
  <si>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</si>
  <si>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</si>
  <si>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</si>
  <si>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</si>
  <si>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</si>
  <si>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</si>
  <si>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</si>
  <si>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</si>
  <si>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</si>
  <si>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</si>
  <si>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</si>
  <si>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</si>
  <si>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</si>
  <si>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</si>
  <si>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</si>
  <si>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</si>
  <si>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</si>
  <si>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</si>
  <si>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</si>
  <si>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</si>
  <si>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</si>
  <si>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</si>
  <si>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</si>
  <si>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</si>
  <si>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</si>
  <si>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</si>
  <si>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</si>
  <si>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</si>
  <si>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</si>
  <si>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</si>
  <si>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</si>
  <si>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</si>
  <si>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</si>
  <si>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</si>
  <si>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</si>
  <si>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</si>
  <si>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</si>
  <si>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</si>
  <si>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</si>
  <si>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</si>
  <si>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</si>
  <si>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</si>
  <si>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</si>
  <si>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</si>
  <si>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</si>
  <si>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</si>
  <si>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</si>
  <si>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</si>
  <si>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</si>
  <si>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</si>
  <si>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</si>
  <si>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</si>
  <si>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</si>
  <si>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</si>
  <si>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</si>
  <si>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</si>
  <si>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</si>
  <si>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</si>
  <si>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</si>
  <si>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</si>
  <si>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</si>
  <si>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</si>
  <si>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</si>
  <si>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</si>
  <si>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</si>
  <si>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</si>
  <si>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</si>
  <si>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</si>
  <si>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</si>
  <si>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</si>
  <si>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</si>
  <si>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</si>
  <si>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</si>
  <si>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</si>
  <si>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</si>
  <si>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</si>
  <si>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</si>
  <si>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</si>
  <si>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</si>
  <si>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</si>
  <si>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</si>
  <si>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</si>
  <si>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</si>
  <si>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</si>
  <si>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</si>
  <si>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</si>
  <si>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</si>
  <si>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</si>
  <si>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</si>
  <si>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</si>
  <si>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</si>
  <si>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</si>
  <si>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</si>
  <si>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</si>
  <si>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</si>
  <si>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</si>
  <si>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</si>
  <si>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</si>
  <si>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</si>
  <si>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</si>
  <si>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</si>
  <si>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</si>
  <si>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</si>
  <si>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</si>
  <si>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</si>
  <si>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</si>
  <si>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</si>
  <si>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</si>
  <si>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</si>
  <si>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</si>
  <si>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</si>
  <si>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</si>
  <si>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</si>
  <si>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</si>
  <si>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</si>
  <si>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</si>
  <si>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</si>
  <si>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</si>
  <si>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</si>
  <si>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</si>
  <si>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</si>
  <si>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</si>
  <si>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</si>
  <si>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</si>
  <si>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</si>
  <si>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</si>
  <si>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</si>
  <si>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</si>
  <si>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</si>
  <si>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</si>
  <si>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</si>
  <si>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</si>
  <si>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</si>
  <si>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</si>
  <si>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</si>
  <si>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</si>
  <si>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</si>
  <si>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</si>
  <si>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</si>
  <si>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</si>
  <si>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</si>
  <si>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</si>
  <si>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</si>
  <si>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</si>
  <si>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</si>
  <si>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</si>
  <si>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</si>
  <si>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</si>
  <si>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</si>
  <si>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</si>
  <si>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</si>
  <si>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</si>
  <si>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</si>
  <si>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</si>
  <si>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</si>
  <si>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</si>
  <si>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</si>
  <si>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</si>
  <si>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</si>
  <si>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</si>
  <si>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</si>
  <si>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</si>
  <si>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</si>
  <si>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</si>
  <si>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</si>
  <si>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</si>
  <si>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</si>
  <si>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</si>
  <si>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</si>
  <si>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</si>
  <si>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</si>
  <si>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</si>
  <si>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</si>
  <si>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</si>
  <si>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</si>
  <si>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</si>
  <si>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</si>
  <si>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</si>
  <si>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</si>
  <si>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</si>
  <si>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</si>
  <si>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</si>
  <si>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</si>
  <si>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</si>
  <si>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</si>
  <si>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</si>
  <si>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</si>
  <si>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</si>
  <si>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</si>
  <si>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</si>
  <si>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</si>
  <si>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</si>
  <si>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</si>
  <si>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</si>
  <si>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</si>
  <si>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</si>
  <si>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</si>
  <si>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</si>
  <si>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</si>
  <si>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</si>
  <si>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</si>
  <si>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</si>
  <si>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</si>
  <si>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</si>
  <si>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</si>
  <si>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</si>
  <si>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</si>
  <si>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</si>
  <si>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</si>
  <si>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</si>
  <si>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</si>
  <si>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</si>
  <si>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</si>
  <si>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</si>
  <si>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</si>
  <si>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</si>
  <si>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</si>
  <si>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</si>
  <si>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</si>
  <si>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</si>
  <si>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</si>
  <si>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</si>
  <si>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</si>
  <si>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</si>
  <si>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</si>
  <si>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</si>
  <si>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</si>
  <si>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</si>
  <si>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</si>
  <si>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</si>
  <si>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</si>
  <si>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</si>
  <si>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</si>
  <si>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</si>
  <si>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</si>
  <si>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</si>
  <si>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</si>
  <si>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</si>
  <si>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</si>
  <si>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</si>
  <si>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</si>
  <si>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</si>
  <si>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</si>
  <si>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</si>
  <si>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</si>
  <si>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</si>
  <si>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</si>
  <si>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</si>
  <si>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</si>
  <si>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</si>
  <si>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</si>
  <si>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</si>
  <si>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</si>
  <si>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</si>
  <si>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</si>
  <si>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</si>
  <si>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</si>
  <si>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</si>
  <si>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</si>
  <si>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</si>
  <si>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</si>
  <si>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</si>
  <si>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</si>
  <si>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</si>
  <si>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</si>
  <si>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</si>
  <si>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</si>
  <si>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</si>
  <si>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</si>
  <si>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</si>
  <si>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</si>
  <si>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</si>
  <si>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</si>
  <si>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</si>
  <si>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</si>
  <si>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</si>
  <si>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</si>
  <si>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</si>
  <si>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</si>
  <si>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</si>
  <si>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</si>
  <si>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</si>
  <si>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</si>
  <si>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</si>
  <si>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</si>
  <si>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</si>
  <si>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</si>
  <si>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</si>
  <si>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</si>
  <si>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</si>
  <si>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</si>
  <si>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</si>
  <si>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</si>
  <si>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</si>
  <si>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</si>
  <si>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</si>
  <si>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</si>
  <si>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</si>
  <si>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</si>
  <si>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</si>
  <si>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</si>
  <si>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</si>
  <si>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</si>
  <si>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</si>
  <si>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</si>
  <si>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</si>
  <si>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</si>
  <si>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</si>
  <si>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</si>
  <si>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</si>
  <si>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</si>
  <si>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</si>
  <si>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</si>
  <si>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</si>
  <si>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</si>
  <si>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</si>
  <si>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</si>
  <si>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</si>
  <si>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</si>
  <si>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</si>
  <si>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</si>
  <si>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</si>
  <si>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</si>
  <si>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</si>
  <si>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</si>
  <si>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</si>
  <si>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</si>
  <si>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</si>
  <si>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</si>
  <si>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</si>
  <si>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</si>
  <si>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</si>
  <si>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</si>
  <si>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</si>
  <si>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</si>
  <si>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</si>
  <si>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</si>
  <si>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</si>
  <si>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</si>
  <si>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</si>
  <si>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</si>
  <si>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</si>
  <si>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</si>
  <si>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</si>
  <si>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</si>
  <si>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</si>
  <si>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</si>
  <si>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</si>
  <si>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</si>
  <si>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</si>
  <si>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</si>
  <si>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</si>
  <si>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</si>
  <si>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</si>
  <si>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</si>
  <si>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</si>
  <si>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</si>
  <si>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</si>
  <si>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</si>
  <si>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</si>
  <si>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</si>
  <si>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</si>
  <si>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</si>
  <si>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</si>
  <si>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</si>
  <si>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</si>
  <si>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</si>
  <si>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</si>
  <si>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</si>
  <si>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</si>
  <si>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</si>
  <si>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</si>
  <si>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</si>
  <si>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</si>
  <si>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</si>
  <si>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</si>
  <si>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</si>
  <si>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</si>
  <si>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</si>
  <si>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</si>
  <si>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</si>
  <si>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</si>
  <si>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</si>
  <si>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</si>
  <si>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</si>
  <si>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</si>
  <si>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</si>
  <si>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</si>
  <si>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</si>
  <si>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</si>
  <si>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</si>
  <si>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</si>
  <si>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</si>
  <si>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</si>
  <si>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</si>
  <si>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</si>
  <si>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</si>
  <si>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</si>
  <si>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</si>
  <si>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</si>
  <si>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</si>
  <si>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</si>
  <si>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</si>
  <si>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</si>
  <si>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</si>
  <si>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</si>
  <si>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</si>
  <si>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</si>
  <si>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</si>
  <si>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</si>
  <si>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</si>
  <si>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</si>
  <si>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</si>
  <si>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</si>
  <si>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</si>
  <si>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</si>
  <si>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</si>
  <si>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</si>
  <si>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</si>
  <si>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</si>
  <si>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</si>
  <si>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</si>
  <si>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</si>
  <si>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</si>
  <si>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</si>
  <si>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</si>
  <si>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</si>
  <si>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</si>
  <si>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</si>
  <si>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</si>
  <si>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</si>
  <si>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</si>
  <si>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</si>
  <si>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</si>
  <si>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</si>
  <si>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</si>
  <si>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</si>
  <si>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</si>
  <si>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</si>
  <si>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</si>
  <si>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</si>
  <si>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</si>
  <si>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</si>
  <si>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</si>
  <si>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</si>
  <si>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</si>
  <si>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</si>
  <si>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</si>
  <si>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</si>
  <si>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</si>
  <si>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</si>
  <si>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</si>
  <si>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</si>
  <si>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</si>
  <si>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</si>
  <si>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</si>
  <si>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</si>
  <si>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</si>
  <si>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</si>
  <si>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</si>
  <si>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</si>
  <si>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</si>
  <si>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</si>
  <si>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</si>
  <si>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</si>
  <si>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</si>
  <si>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</si>
  <si>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</si>
  <si>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</si>
  <si>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</si>
  <si>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</si>
  <si>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</si>
  <si>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</si>
  <si>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</si>
  <si>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</si>
  <si>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</si>
  <si>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</si>
  <si>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</si>
  <si>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</si>
  <si>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</si>
  <si>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</si>
  <si>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</si>
  <si>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</si>
  <si>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</si>
  <si>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</si>
  <si>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</si>
  <si>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</si>
  <si>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</si>
  <si>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</si>
  <si>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</si>
  <si>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</si>
  <si>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</si>
  <si>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</si>
  <si>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</si>
  <si>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</si>
  <si>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</si>
  <si>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</si>
  <si>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</si>
  <si>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</si>
  <si>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</si>
  <si>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</si>
  <si>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</si>
  <si>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</si>
  <si>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</si>
  <si>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</si>
  <si>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</si>
  <si>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</si>
  <si>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</si>
  <si>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</si>
  <si>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</si>
  <si>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</si>
  <si>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</si>
  <si>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</si>
  <si>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</si>
  <si>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</si>
  <si>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</si>
  <si>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</si>
  <si>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</si>
  <si>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</si>
  <si>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</si>
  <si>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</si>
  <si>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</si>
  <si>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</si>
  <si>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</si>
  <si>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</si>
  <si>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</si>
  <si>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</si>
  <si>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</si>
  <si>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</si>
  <si>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</si>
  <si>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</si>
  <si>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</si>
  <si>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</si>
  <si>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</si>
  <si>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</si>
  <si>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</si>
  <si>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</si>
  <si>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</si>
  <si>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</si>
  <si>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</si>
  <si>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</si>
  <si>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</si>
  <si>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</si>
  <si>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</si>
  <si>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</si>
  <si>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</si>
  <si>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</si>
  <si>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</si>
  <si>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</si>
  <si>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</si>
  <si>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</si>
  <si>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</si>
  <si>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</si>
  <si>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</si>
  <si>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</si>
  <si>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</si>
  <si>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</si>
  <si>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</si>
  <si>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</si>
  <si>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</si>
  <si>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</si>
  <si>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</si>
  <si>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</si>
  <si>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</si>
  <si>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</si>
  <si>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</si>
  <si>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</si>
  <si>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</si>
  <si>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</si>
  <si>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</si>
  <si>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</si>
  <si>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</si>
  <si>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</si>
  <si>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</si>
  <si>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</si>
  <si>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</si>
  <si>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</si>
  <si>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</si>
  <si>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</si>
  <si>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</si>
  <si>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</si>
  <si>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</si>
  <si>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</si>
  <si>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</si>
  <si>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</si>
  <si>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</si>
  <si>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</si>
  <si>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</si>
  <si>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</si>
  <si>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</si>
  <si>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</si>
  <si>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</si>
  <si>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</si>
  <si>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</si>
  <si>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</si>
  <si>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</si>
  <si>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</si>
  <si>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</si>
  <si>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</si>
  <si>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</si>
  <si>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</si>
  <si>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</si>
  <si>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</si>
  <si>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</si>
  <si>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</si>
  <si>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</si>
  <si>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</si>
  <si>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</si>
  <si>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</si>
  <si>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</si>
  <si>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</si>
  <si>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</si>
  <si>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</si>
  <si>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</si>
  <si>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</si>
  <si>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</si>
  <si>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</si>
  <si>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</si>
  <si>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</si>
  <si>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</si>
  <si>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</si>
  <si>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</si>
  <si>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</si>
  <si>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</si>
  <si>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</si>
  <si>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</si>
  <si>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</si>
  <si>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</si>
  <si>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</si>
  <si>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</si>
  <si>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</si>
  <si>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</si>
  <si>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</si>
  <si>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</si>
  <si>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</si>
  <si>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</si>
  <si>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</si>
  <si>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</si>
  <si>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</si>
  <si>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</si>
  <si>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</si>
  <si>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</si>
  <si>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</si>
  <si>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</si>
  <si>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</si>
  <si>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</si>
  <si>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</si>
  <si>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</si>
  <si>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</si>
  <si>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</si>
  <si>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</si>
  <si>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</si>
  <si>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</si>
  <si>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</si>
  <si>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</si>
  <si>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</si>
  <si>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</si>
  <si>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</si>
  <si>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</si>
  <si>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</si>
  <si>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</si>
  <si>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</si>
  <si>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</si>
  <si>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</si>
  <si>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</si>
  <si>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</si>
  <si>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</si>
  <si>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</si>
  <si>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</si>
  <si>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</si>
  <si>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</si>
  <si>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</si>
  <si>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</si>
  <si>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</si>
  <si>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</si>
  <si>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</si>
  <si>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</si>
  <si>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</si>
  <si>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</si>
  <si>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</si>
  <si>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</si>
  <si>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</si>
  <si>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</si>
  <si>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</si>
  <si>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</si>
  <si>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</si>
  <si>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</si>
  <si>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</si>
  <si>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</si>
  <si>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</si>
  <si>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</si>
  <si>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</si>
  <si>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</si>
  <si>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</si>
  <si>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</si>
  <si>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</si>
  <si>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</si>
  <si>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</si>
  <si>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</si>
  <si>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</si>
  <si>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</si>
  <si>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</si>
  <si>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</si>
  <si>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</si>
  <si>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</si>
  <si>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</si>
  <si>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</si>
  <si>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</si>
  <si>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</si>
  <si>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</si>
  <si>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</si>
  <si>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</si>
  <si>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</si>
  <si>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</si>
  <si>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</si>
  <si>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</si>
  <si>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</si>
  <si>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</si>
  <si>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</si>
  <si>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</si>
  <si>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</si>
  <si>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</si>
  <si>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</si>
  <si>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</si>
  <si>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</si>
  <si>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</si>
  <si>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</si>
  <si>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</si>
  <si>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</si>
  <si>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</si>
  <si>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</si>
  <si>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</si>
  <si>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</si>
  <si>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</si>
  <si>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</si>
  <si>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</si>
  <si>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</si>
  <si>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</si>
  <si>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</si>
  <si>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</si>
  <si>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</si>
  <si>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</si>
  <si>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</si>
  <si>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</si>
  <si>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</si>
  <si>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</si>
  <si>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</si>
  <si>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</si>
  <si>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</si>
  <si>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</si>
  <si>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</si>
  <si>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</si>
  <si>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</si>
  <si>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</si>
  <si>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</si>
  <si>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</si>
  <si>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</si>
  <si>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</si>
  <si>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</si>
  <si>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</si>
  <si>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</si>
  <si>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</si>
  <si>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</si>
  <si>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</si>
  <si>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</si>
  <si>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</si>
  <si>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</si>
  <si>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</si>
  <si>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</si>
  <si>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</si>
  <si>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</si>
  <si>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</si>
  <si>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</si>
  <si>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</si>
  <si>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</si>
  <si>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</si>
  <si>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</si>
  <si>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</si>
  <si>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</si>
  <si>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</si>
  <si>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</si>
  <si>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</si>
  <si>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</si>
  <si>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</si>
  <si>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</si>
  <si>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</si>
  <si>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</si>
  <si>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</si>
  <si>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</si>
  <si>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</si>
  <si>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</si>
  <si>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</si>
  <si>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</si>
  <si>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</si>
  <si>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</si>
  <si>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</si>
  <si>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</si>
  <si>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</si>
  <si>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</si>
  <si>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</si>
  <si>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</si>
  <si>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</si>
  <si>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</si>
  <si>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</si>
  <si>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</si>
  <si>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</si>
  <si>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</si>
  <si>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</si>
  <si>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</si>
  <si>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</si>
  <si>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</si>
  <si>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</si>
  <si>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</si>
  <si>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</si>
  <si>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</si>
  <si>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</si>
  <si>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</si>
  <si>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</si>
  <si>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</si>
  <si>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</si>
  <si>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</si>
  <si>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</si>
  <si>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</si>
  <si>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</si>
  <si>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</si>
  <si>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</si>
  <si>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</si>
  <si>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</si>
  <si>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</si>
  <si>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</si>
  <si>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</si>
  <si>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</si>
  <si>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</si>
  <si>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</si>
  <si>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</si>
  <si>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</si>
  <si>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</si>
  <si>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</si>
  <si>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</si>
  <si>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</si>
  <si>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</si>
  <si>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</si>
  <si>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</si>
  <si>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</si>
  <si>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</si>
  <si>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</si>
  <si>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</si>
  <si>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</si>
  <si>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</si>
  <si>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</si>
  <si>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</si>
  <si>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</si>
  <si>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</si>
  <si>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</si>
  <si>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</si>
  <si>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</si>
  <si>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</si>
  <si>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</si>
  <si>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</si>
  <si>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</si>
  <si>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</si>
  <si>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</si>
  <si>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</si>
  <si>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</si>
  <si>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</si>
  <si>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</si>
  <si>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</si>
  <si>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</si>
  <si>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</si>
  <si>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</si>
  <si>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</si>
  <si>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</si>
  <si>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</si>
  <si>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</si>
  <si>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</si>
  <si>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</si>
  <si>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</si>
  <si>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</si>
  <si>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</si>
  <si>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</si>
  <si>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</si>
  <si>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</si>
  <si>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</si>
  <si>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</si>
  <si>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</si>
  <si>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</si>
  <si>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</si>
  <si>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</si>
  <si>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</si>
  <si>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</si>
  <si>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</si>
  <si>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</si>
  <si>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</si>
  <si>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</si>
  <si>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</si>
  <si>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</si>
  <si>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</si>
  <si>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</si>
  <si>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</si>
  <si>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</si>
  <si>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</si>
  <si>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</si>
  <si>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</si>
  <si>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</si>
  <si>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</si>
  <si>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</si>
  <si>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</si>
  <si>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</si>
  <si>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</si>
  <si>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</si>
  <si>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</si>
  <si>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</si>
  <si>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</si>
  <si>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</si>
  <si>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</si>
  <si>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</si>
  <si>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</si>
  <si>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</si>
  <si>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</si>
  <si>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</si>
  <si>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</si>
  <si>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</si>
  <si>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</si>
  <si>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</si>
  <si>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</si>
  <si>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</si>
  <si>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</si>
  <si>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</si>
  <si>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</si>
  <si>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</si>
  <si>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</si>
  <si>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</si>
  <si>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</si>
  <si>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</si>
  <si>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</si>
  <si>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</si>
  <si>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</si>
  <si>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</si>
  <si>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</si>
  <si>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</si>
  <si>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</si>
  <si>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</si>
  <si>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</si>
  <si>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</si>
  <si>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</si>
  <si>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</si>
  <si>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</si>
  <si>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</si>
  <si>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</si>
  <si>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</si>
  <si>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</si>
  <si>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</si>
  <si>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</si>
  <si>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</si>
  <si>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</si>
  <si>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</si>
  <si>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</si>
  <si>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</si>
  <si>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</si>
  <si>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</si>
  <si>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</si>
  <si>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</si>
  <si>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</si>
  <si>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</si>
  <si>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</si>
  <si>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</si>
  <si>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</si>
  <si>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</si>
  <si>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</si>
  <si>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</si>
  <si>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</si>
  <si>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</si>
  <si>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</si>
  <si>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</si>
  <si>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</si>
  <si>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</si>
  <si>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</si>
  <si>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</si>
  <si>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</si>
  <si>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</si>
  <si>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</si>
  <si>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</si>
  <si>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</si>
  <si>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</si>
  <si>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</si>
  <si>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</si>
  <si>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</si>
  <si>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</si>
  <si>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</si>
  <si>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</si>
  <si>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</si>
  <si>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</si>
  <si>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</si>
  <si>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</si>
  <si>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</si>
  <si>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</si>
  <si>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</si>
  <si>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</si>
  <si>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</si>
  <si>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</si>
  <si>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</si>
  <si>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</si>
  <si>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</si>
  <si>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</si>
  <si>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</si>
  <si>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</si>
  <si>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</si>
  <si>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</si>
  <si>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</si>
  <si>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</si>
  <si>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</si>
  <si>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</si>
  <si>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</si>
  <si>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</si>
  <si>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</si>
  <si>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</si>
  <si>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</si>
  <si>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</si>
  <si>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</si>
  <si>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</si>
  <si>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</si>
  <si>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</si>
  <si>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</si>
  <si>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</si>
  <si>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</si>
  <si>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</si>
  <si>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</si>
  <si>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</si>
  <si>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</si>
  <si>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</si>
  <si>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</si>
  <si>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</si>
  <si>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</si>
  <si>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</si>
  <si>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</si>
  <si>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</si>
  <si>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</si>
  <si>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</si>
  <si>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</si>
  <si>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</si>
  <si>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</si>
  <si>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</si>
  <si>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</si>
  <si>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</si>
  <si>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</si>
  <si>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</si>
  <si>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</si>
  <si>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</si>
  <si>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</si>
  <si>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</si>
  <si>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</si>
  <si>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</si>
  <si>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</si>
  <si>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</si>
  <si>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</si>
  <si>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</si>
  <si>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</si>
  <si>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</si>
  <si>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</si>
  <si>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</si>
  <si>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</si>
  <si>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</si>
  <si>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</si>
  <si>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</si>
  <si>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</si>
  <si>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</si>
  <si>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</si>
  <si>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</si>
  <si>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</si>
  <si>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</si>
  <si>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</si>
  <si>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</si>
  <si>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</si>
  <si>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</si>
  <si>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</si>
  <si>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</si>
  <si>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</si>
  <si>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</si>
  <si>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</si>
  <si>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</si>
  <si>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</si>
  <si>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</si>
  <si>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</si>
  <si>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</si>
  <si>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</si>
  <si>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</si>
  <si>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</si>
  <si>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</si>
  <si>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</si>
  <si>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</si>
  <si>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</si>
  <si>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</si>
  <si>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</si>
  <si>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</si>
  <si>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</si>
  <si>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</si>
  <si>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</si>
  <si>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</si>
  <si>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</si>
  <si>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</si>
  <si>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</si>
  <si>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</si>
  <si>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</si>
  <si>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</si>
  <si>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</si>
  <si>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</si>
  <si>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</si>
  <si>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</si>
  <si>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</si>
  <si>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</si>
  <si>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</si>
  <si>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</si>
  <si>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</si>
  <si>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</si>
  <si>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</si>
  <si>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</si>
  <si>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</si>
  <si>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</si>
  <si>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</si>
  <si>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</si>
  <si>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</si>
  <si>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</si>
  <si>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</si>
  <si>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</si>
  <si>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</si>
  <si>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</si>
  <si>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</si>
  <si>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</si>
  <si>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</si>
  <si>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</si>
  <si>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</si>
  <si>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</si>
  <si>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</si>
  <si>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</si>
  <si>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</si>
  <si>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</si>
  <si>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</si>
  <si>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</si>
  <si>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</si>
  <si>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</si>
  <si>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</si>
  <si>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</si>
  <si>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</si>
  <si>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</si>
  <si>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</si>
  <si>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</si>
  <si>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</si>
  <si>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</si>
  <si>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</si>
  <si>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</si>
  <si>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</si>
  <si>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</si>
  <si>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</si>
  <si>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</si>
  <si>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</si>
  <si>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</si>
  <si>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</si>
  <si>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</si>
  <si>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</si>
  <si>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</si>
  <si>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</si>
  <si>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</si>
  <si>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</si>
  <si>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</si>
  <si>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</si>
  <si>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</si>
  <si>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</si>
  <si>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</si>
  <si>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</si>
  <si>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</si>
  <si>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</si>
  <si>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</si>
  <si>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</si>
  <si>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</si>
  <si>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</si>
  <si>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</si>
  <si>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</si>
  <si>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</si>
  <si>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</si>
  <si>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</si>
  <si>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</si>
  <si>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</si>
  <si>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</si>
  <si>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</si>
  <si>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</si>
  <si>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</si>
  <si>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</si>
  <si>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</si>
  <si>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</si>
  <si>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</si>
  <si>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</si>
  <si>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</si>
  <si>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</si>
  <si>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</si>
  <si>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</si>
  <si>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</si>
  <si>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</si>
  <si>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</si>
  <si>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</si>
  <si>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</si>
  <si>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</si>
  <si>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</si>
  <si>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</si>
  <si>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</si>
  <si>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</si>
  <si>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</si>
  <si>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</si>
  <si>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</si>
  <si>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</si>
  <si>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</si>
  <si>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</si>
  <si>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</si>
  <si>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</si>
  <si>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</si>
  <si>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</si>
  <si>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</si>
  <si>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</si>
  <si>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</si>
  <si>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</si>
  <si>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</si>
  <si>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</si>
  <si>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</si>
  <si>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</si>
  <si>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</si>
  <si>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</si>
  <si>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</si>
  <si>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</si>
  <si>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</si>
  <si>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</si>
  <si>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</si>
  <si>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</si>
  <si>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</si>
  <si>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</si>
  <si>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</si>
  <si>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</si>
  <si>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</si>
  <si>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</si>
  <si>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</si>
  <si>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</si>
  <si>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</si>
  <si>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</si>
  <si>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</si>
  <si>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</si>
  <si>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</si>
  <si>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</si>
  <si>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</si>
  <si>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</si>
  <si>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</si>
  <si>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</si>
  <si>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</si>
  <si>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</si>
  <si>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</si>
  <si>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</si>
  <si>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</si>
  <si>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</si>
  <si>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</si>
  <si>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</si>
  <si>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</si>
  <si>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</si>
  <si>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</si>
  <si>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</si>
  <si>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</si>
  <si>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</si>
  <si>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</si>
  <si>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</si>
  <si>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</si>
  <si>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</si>
  <si>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</si>
  <si>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</si>
  <si>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</si>
  <si>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</si>
  <si>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</si>
  <si>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</si>
  <si>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</si>
  <si>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</si>
  <si>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</si>
  <si>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</si>
  <si>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</si>
  <si>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</si>
  <si>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</si>
  <si>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</si>
  <si>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</si>
  <si>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</si>
  <si>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</si>
  <si>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</si>
  <si>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</si>
  <si>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</si>
  <si>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</si>
  <si>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</si>
  <si>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</si>
  <si>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</si>
  <si>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</si>
  <si>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</si>
  <si>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</si>
  <si>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</si>
  <si>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</si>
  <si>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</si>
  <si>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</si>
  <si>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</si>
  <si>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</si>
  <si>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</si>
  <si>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</si>
  <si>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</si>
  <si>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</si>
  <si>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</si>
  <si>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</si>
  <si>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</si>
  <si>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</si>
  <si>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</si>
  <si>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</si>
  <si>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</si>
  <si>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</si>
  <si>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</si>
  <si>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</si>
  <si>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</si>
  <si>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</si>
  <si>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</si>
  <si>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</si>
  <si>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</si>
  <si>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</si>
  <si>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</si>
  <si>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</si>
  <si>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</si>
  <si>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</si>
  <si>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</si>
  <si>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</si>
  <si>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</si>
  <si>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</si>
  <si>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</si>
  <si>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</si>
  <si>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</si>
  <si>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</si>
  <si>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</si>
  <si>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</si>
  <si>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</si>
  <si>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</si>
  <si>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</si>
  <si>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</si>
  <si>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</si>
  <si>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</si>
  <si>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</si>
  <si>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</si>
  <si>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</si>
  <si>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</si>
  <si>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</si>
  <si>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</si>
  <si>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</si>
  <si>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</si>
  <si>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</si>
  <si>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</si>
  <si>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</si>
  <si>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</si>
  <si>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</si>
  <si>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</si>
  <si>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</si>
  <si>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</si>
  <si>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</si>
  <si>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</si>
  <si>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</si>
  <si>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</si>
  <si>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</si>
  <si>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</si>
  <si>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</si>
  <si>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</si>
  <si>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</si>
  <si>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</si>
  <si>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</si>
  <si>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</si>
  <si>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</si>
  <si>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</si>
  <si>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</si>
  <si>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</si>
  <si>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</si>
  <si>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</si>
  <si>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</si>
  <si>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</si>
  <si>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</si>
  <si>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</si>
  <si>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</si>
  <si>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</si>
  <si>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</si>
  <si>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</si>
  <si>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</si>
  <si>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</si>
  <si>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</si>
  <si>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</si>
  <si>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</si>
  <si>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</si>
  <si>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</si>
  <si>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</si>
  <si>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</si>
  <si>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</si>
  <si>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</si>
  <si>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</si>
  <si>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</si>
  <si>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</si>
  <si>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</si>
  <si>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</si>
  <si>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</si>
  <si>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</si>
  <si>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</si>
  <si>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</si>
  <si>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</si>
  <si>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</si>
  <si>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</si>
  <si>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</si>
  <si>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</si>
  <si>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</si>
  <si>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</si>
  <si>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</si>
  <si>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</si>
  <si>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</si>
  <si>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</si>
  <si>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</si>
  <si>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</si>
  <si>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</si>
  <si>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</si>
  <si>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</si>
  <si>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</si>
  <si>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</si>
  <si>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</si>
  <si>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</si>
  <si>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</si>
  <si>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</si>
  <si>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</si>
  <si>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</si>
  <si>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</si>
  <si>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</si>
  <si>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</si>
  <si>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</si>
  <si>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</si>
  <si>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</si>
  <si>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</si>
  <si>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</si>
  <si>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</si>
  <si>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</si>
  <si>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</si>
  <si>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</si>
  <si>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</si>
  <si>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</si>
  <si>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</si>
  <si>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</si>
  <si>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</si>
  <si>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</si>
  <si>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</si>
  <si>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</si>
  <si>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</si>
  <si>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</si>
  <si>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</si>
  <si>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</si>
  <si>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</si>
  <si>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</si>
  <si>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</si>
  <si>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</si>
  <si>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</si>
  <si>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</si>
  <si>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</si>
  <si>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</si>
  <si>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</si>
  <si>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</si>
  <si>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</si>
  <si>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</si>
  <si>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</si>
  <si>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</si>
  <si>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</si>
  <si>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</si>
  <si>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</si>
  <si>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</si>
  <si>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</si>
  <si>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</si>
  <si>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</si>
  <si>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</si>
  <si>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</si>
  <si>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</si>
  <si>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</si>
  <si>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</si>
  <si>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</si>
  <si>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</si>
  <si>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</si>
  <si>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</si>
  <si>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</si>
  <si>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</si>
  <si>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</si>
  <si>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</si>
  <si>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</si>
  <si>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</si>
  <si>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</si>
  <si>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</si>
  <si>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</si>
  <si>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</si>
  <si>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</si>
  <si>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</si>
  <si>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</si>
  <si>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</si>
  <si>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</si>
  <si>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</si>
  <si>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</si>
  <si>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</si>
  <si>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</si>
  <si>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</si>
  <si>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</si>
  <si>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</si>
  <si>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</si>
  <si>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</si>
  <si>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</si>
  <si>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</si>
  <si>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</si>
  <si>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</si>
  <si>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</si>
  <si>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</si>
  <si>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</si>
  <si>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</si>
  <si>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</si>
  <si>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</si>
  <si>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</si>
  <si>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</si>
  <si>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</si>
  <si>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</si>
  <si>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</si>
  <si>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</si>
  <si>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</si>
  <si>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</si>
  <si>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</si>
  <si>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</si>
  <si>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</si>
  <si>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</si>
  <si>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</si>
  <si>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</si>
  <si>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</si>
  <si>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</si>
  <si>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</si>
  <si>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</si>
  <si>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</si>
  <si>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</si>
  <si>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</si>
  <si>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</si>
  <si>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</si>
  <si>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</si>
  <si>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</si>
  <si>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</si>
  <si>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</si>
  <si>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</si>
  <si>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</si>
  <si>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</si>
  <si>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</si>
  <si>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</si>
  <si>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</si>
  <si>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</si>
  <si>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</si>
  <si>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</si>
  <si>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</si>
  <si>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</si>
  <si>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</si>
  <si>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</si>
  <si>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</si>
  <si>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</si>
  <si>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</si>
  <si>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</si>
  <si>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</si>
  <si>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</si>
  <si>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</si>
  <si>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</si>
  <si>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</si>
  <si>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</si>
  <si>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</si>
  <si>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</si>
  <si>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</si>
  <si>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</si>
  <si>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</si>
  <si>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</si>
  <si>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</si>
  <si>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</si>
  <si>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</si>
  <si>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</si>
  <si>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</si>
  <si>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</si>
  <si>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</si>
  <si>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</si>
  <si>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</si>
  <si>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</si>
  <si>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</si>
  <si>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</si>
  <si>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</si>
  <si>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</si>
  <si>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</si>
  <si>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</si>
  <si>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</si>
  <si>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</si>
  <si>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</si>
  <si>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</si>
  <si>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</si>
  <si>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</si>
  <si>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</si>
  <si>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</si>
  <si>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</si>
  <si>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</si>
  <si>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</si>
  <si>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</si>
  <si>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</si>
  <si>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</si>
  <si>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</si>
  <si>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</si>
  <si>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</si>
  <si>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</si>
  <si>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</si>
  <si>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</si>
  <si>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</si>
  <si>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</si>
  <si>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</si>
  <si>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</si>
  <si>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</si>
  <si>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</si>
  <si>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</si>
  <si>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</si>
  <si>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</si>
  <si>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</si>
  <si>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</si>
  <si>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</si>
  <si>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</si>
  <si>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</si>
  <si>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</si>
  <si>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</si>
  <si>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</si>
  <si>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</si>
  <si>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</si>
  <si>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</si>
  <si>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</si>
  <si>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</si>
  <si>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</si>
  <si>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</si>
  <si>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</si>
  <si>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</si>
  <si>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</si>
  <si>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</si>
  <si>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</si>
  <si>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</si>
  <si>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</si>
  <si>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</si>
  <si>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</si>
  <si>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</si>
  <si>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</si>
  <si>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</si>
  <si>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</si>
  <si>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</si>
  <si>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</si>
  <si>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</si>
  <si>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</si>
  <si>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</si>
  <si>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</si>
  <si>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</si>
  <si>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</si>
  <si>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</si>
  <si>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</si>
  <si>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</si>
  <si>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</si>
  <si>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</si>
  <si>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</si>
  <si>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</si>
  <si>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</si>
  <si>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</si>
  <si>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</si>
  <si>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</si>
  <si>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</si>
  <si>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</si>
  <si>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</si>
  <si>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</si>
  <si>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</si>
  <si>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</si>
  <si>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</si>
  <si>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</si>
  <si>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</si>
  <si>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</si>
  <si>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</si>
  <si>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</si>
  <si>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</si>
  <si>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</si>
  <si>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</si>
  <si>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</si>
  <si>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</si>
  <si>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</si>
  <si>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</si>
  <si>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</si>
  <si>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</si>
  <si>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</si>
  <si>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</si>
  <si>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</si>
  <si>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</si>
  <si>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</si>
  <si>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</si>
  <si>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</si>
  <si>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</si>
  <si>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</si>
  <si>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</si>
  <si>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</si>
  <si>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</si>
  <si>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</si>
  <si>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</si>
  <si>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</si>
  <si>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</si>
  <si>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</si>
  <si>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</si>
  <si>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</si>
  <si>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</si>
  <si>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</si>
  <si>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</si>
  <si>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</si>
  <si>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</si>
  <si>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</si>
  <si>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</si>
  <si>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</si>
  <si>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</si>
  <si>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</si>
  <si>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</si>
  <si>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</si>
  <si>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</si>
  <si>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</si>
  <si>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</si>
  <si>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</si>
  <si>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</si>
  <si>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</si>
  <si>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</si>
  <si>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</si>
  <si>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</si>
  <si>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</si>
  <si>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</si>
  <si>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</si>
  <si>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</si>
  <si>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</si>
  <si>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</si>
  <si>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</si>
  <si>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</si>
  <si>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</si>
  <si>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</si>
  <si>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</si>
  <si>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</si>
  <si>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</si>
  <si>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</si>
  <si>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</si>
  <si>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</si>
  <si>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</si>
  <si>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</si>
  <si>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</si>
  <si>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</si>
  <si>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</si>
  <si>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</si>
  <si>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</si>
  <si>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</si>
  <si>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</si>
  <si>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</si>
  <si>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</si>
  <si>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</si>
  <si>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</si>
  <si>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</si>
  <si>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</si>
  <si>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</si>
  <si>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</si>
  <si>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</si>
  <si>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</si>
  <si>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</si>
  <si>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</si>
  <si>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</si>
  <si>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</si>
  <si>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</si>
  <si>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</si>
  <si>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</si>
  <si>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</si>
  <si>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</si>
  <si>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</si>
  <si>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</si>
  <si>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</si>
  <si>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</si>
  <si>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</si>
  <si>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</si>
  <si>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</si>
  <si>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</si>
  <si>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</si>
  <si>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</si>
  <si>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</si>
  <si>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</si>
  <si>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</si>
  <si>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</si>
  <si>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</si>
  <si>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</si>
  <si>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</si>
  <si>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</si>
  <si>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</si>
  <si>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</si>
  <si>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</si>
  <si>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</si>
  <si>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</si>
  <si>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</si>
  <si>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</si>
  <si>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</si>
  <si>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</si>
  <si>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</si>
  <si>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</si>
  <si>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</si>
  <si>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</si>
  <si>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</si>
  <si>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</si>
  <si>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</si>
  <si>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</si>
  <si>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</si>
  <si>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</si>
  <si>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</si>
  <si>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</si>
  <si>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</si>
  <si>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</si>
  <si>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</si>
  <si>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</si>
  <si>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</si>
  <si>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</si>
  <si>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</si>
  <si>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</si>
  <si>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</si>
  <si>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</si>
  <si>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</si>
  <si>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</si>
  <si>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</si>
  <si>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</si>
  <si>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</si>
  <si>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</si>
  <si>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</si>
  <si>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</si>
  <si>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</si>
  <si>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</si>
  <si>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</si>
  <si>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</si>
  <si>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</si>
  <si>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</si>
  <si>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</si>
  <si>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</si>
  <si>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</si>
  <si>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</si>
  <si>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</si>
  <si>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</si>
  <si>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</si>
  <si>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</si>
  <si>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</si>
  <si>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</si>
  <si>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</si>
  <si>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</si>
  <si>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</si>
  <si>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</si>
  <si>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</si>
  <si>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</si>
  <si>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</si>
  <si>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</si>
  <si>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</si>
  <si>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</si>
  <si>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</si>
  <si>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</si>
  <si>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</si>
  <si>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</si>
  <si>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</si>
  <si>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</si>
  <si>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</si>
  <si>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</si>
  <si>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</si>
  <si>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</si>
  <si>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</si>
  <si>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</si>
  <si>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</si>
  <si>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</si>
  <si>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</si>
  <si>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</si>
  <si>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</si>
  <si>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</si>
  <si>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</si>
  <si>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</si>
  <si>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</si>
  <si>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</si>
  <si>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</si>
  <si>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</si>
  <si>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</si>
  <si>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</si>
  <si>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</si>
  <si>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</si>
  <si>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</si>
  <si>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</si>
  <si>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</si>
  <si>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</si>
  <si>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</si>
  <si>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</si>
  <si>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</si>
  <si>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</si>
  <si>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</si>
  <si>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</si>
  <si>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</si>
  <si>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</si>
  <si>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</si>
  <si>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</si>
  <si>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</si>
  <si>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</si>
  <si>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</si>
  <si>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</si>
  <si>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</si>
  <si>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</si>
  <si>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</si>
  <si>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</si>
  <si>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</si>
  <si>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</si>
  <si>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</si>
  <si>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</si>
  <si>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</si>
  <si>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</si>
  <si>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</si>
  <si>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</si>
  <si>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</si>
  <si>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</si>
  <si>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</si>
  <si>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</si>
  <si>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</si>
  <si>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</si>
  <si>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</si>
  <si>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</si>
  <si>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</si>
  <si>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</si>
  <si>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</si>
  <si>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</si>
  <si>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</si>
  <si>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</si>
  <si>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</si>
  <si>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</si>
  <si>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</si>
  <si>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</si>
  <si>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</si>
  <si>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</si>
  <si>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</si>
  <si>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</si>
  <si>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</si>
  <si>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</si>
  <si>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</si>
  <si>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</si>
  <si>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</si>
  <si>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</si>
  <si>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</si>
  <si>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</si>
  <si>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</si>
  <si>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</si>
  <si>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</si>
  <si>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</si>
  <si>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</si>
  <si>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</si>
  <si>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</si>
  <si>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</si>
  <si>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</si>
  <si>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</si>
  <si>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</si>
  <si>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</si>
  <si>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</si>
  <si>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</si>
  <si>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</si>
  <si>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</si>
  <si>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</si>
  <si>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</si>
  <si>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</si>
  <si>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</si>
  <si>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</si>
  <si>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</si>
  <si>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</si>
  <si>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</si>
  <si>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</si>
  <si>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</si>
  <si>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</si>
  <si>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</si>
  <si>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</si>
  <si>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</si>
  <si>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</si>
  <si>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</si>
  <si>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</si>
  <si>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</si>
  <si>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</si>
  <si>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</si>
  <si>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</si>
  <si>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</si>
  <si>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</si>
  <si>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</si>
  <si>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</si>
  <si>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</si>
  <si>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</si>
  <si>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</si>
  <si>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</si>
  <si>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</si>
  <si>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</si>
  <si>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</si>
  <si>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</si>
  <si>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</si>
  <si>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</si>
  <si>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</si>
  <si>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</si>
  <si>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</si>
  <si>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</si>
  <si>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</si>
  <si>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</si>
  <si>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</si>
  <si>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</si>
  <si>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</si>
  <si>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</si>
  <si>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</si>
  <si>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</si>
  <si>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</si>
  <si>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</si>
  <si>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</si>
  <si>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</si>
  <si>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</si>
  <si>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</si>
  <si>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</si>
  <si>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</si>
  <si>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</si>
  <si>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</si>
  <si>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</si>
  <si>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</si>
  <si>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</si>
  <si>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</si>
  <si>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</si>
  <si>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</si>
  <si>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</si>
  <si>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</si>
  <si>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</si>
  <si>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</si>
  <si>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</si>
  <si>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</si>
  <si>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</si>
  <si>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</si>
  <si>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</si>
  <si>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</si>
  <si>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</si>
  <si>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</si>
  <si>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</si>
  <si>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</si>
  <si>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</si>
  <si>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</si>
  <si>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</si>
  <si>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</si>
  <si>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</si>
  <si>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</si>
  <si>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</si>
  <si>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</si>
  <si>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</si>
  <si>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</si>
  <si>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</si>
  <si>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</si>
  <si>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</si>
  <si>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</si>
  <si>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</si>
  <si>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</si>
  <si>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</si>
  <si>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</si>
  <si>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</si>
  <si>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</si>
  <si>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</si>
  <si>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</si>
  <si>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</si>
  <si>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</si>
  <si>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</si>
  <si>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</si>
  <si>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</si>
  <si>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</si>
  <si>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</si>
  <si>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</si>
  <si>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</si>
  <si>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</si>
  <si>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</si>
  <si>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</si>
  <si>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</si>
  <si>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</si>
  <si>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</si>
  <si>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</si>
  <si>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</si>
  <si>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</si>
  <si>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</si>
  <si>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</si>
  <si>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</si>
  <si>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</si>
  <si>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</si>
  <si>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</si>
  <si>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</si>
  <si>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</si>
  <si>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</si>
  <si>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</si>
  <si>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</si>
  <si>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</si>
  <si>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</si>
  <si>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</si>
  <si>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</si>
  <si>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</si>
  <si>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</si>
  <si>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</si>
  <si>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</si>
  <si>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</si>
  <si>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</si>
  <si>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</si>
  <si>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</si>
  <si>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</si>
  <si>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</si>
  <si>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</si>
  <si>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</si>
  <si>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</si>
  <si>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</si>
  <si>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</si>
  <si>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</si>
  <si>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</si>
  <si>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</si>
  <si>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</si>
  <si>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</si>
  <si>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</si>
  <si>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</si>
  <si>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</si>
  <si>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</si>
  <si>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</si>
  <si>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</si>
  <si>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</si>
  <si>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</si>
  <si>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</si>
  <si>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</si>
  <si>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</si>
  <si>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</si>
  <si>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</si>
  <si>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</si>
  <si>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</si>
  <si>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</si>
  <si>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</si>
  <si>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</si>
  <si>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</si>
  <si>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</si>
  <si>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</si>
  <si>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</si>
  <si>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</si>
  <si>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</si>
  <si>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</si>
  <si>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</si>
  <si>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</si>
  <si>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</si>
  <si>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</si>
  <si>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</si>
  <si>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</si>
  <si>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</si>
  <si>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</si>
  <si>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</si>
  <si>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</si>
  <si>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</si>
  <si>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</si>
  <si>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</si>
  <si>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</si>
  <si>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</si>
  <si>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</si>
  <si>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</si>
  <si>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</si>
  <si>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</si>
  <si>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</si>
  <si>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</si>
  <si>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</si>
  <si>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</si>
  <si>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</si>
  <si>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</si>
  <si>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</si>
  <si>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</si>
  <si>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</si>
  <si>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</si>
  <si>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</si>
  <si>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</si>
  <si>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</si>
  <si>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</si>
  <si>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</si>
  <si>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</si>
  <si>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</si>
  <si>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</si>
  <si>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</si>
  <si>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</si>
  <si>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</si>
  <si>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</si>
  <si>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</si>
  <si>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</si>
  <si>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</si>
  <si>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</si>
  <si>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</si>
  <si>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</si>
  <si>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</si>
  <si>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</si>
  <si>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</si>
  <si>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</si>
  <si>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</si>
  <si>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</si>
  <si>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</si>
  <si>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</si>
  <si>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</si>
  <si>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</si>
  <si>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</si>
  <si>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</si>
  <si>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</si>
  <si>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</si>
  <si>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</si>
  <si>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</si>
  <si>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</si>
  <si>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</si>
  <si>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</si>
  <si>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</si>
  <si>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</si>
  <si>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</si>
  <si>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</si>
  <si>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</si>
  <si>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</si>
  <si>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</si>
  <si>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</si>
  <si>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</si>
  <si>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</si>
  <si>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</si>
  <si>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</si>
  <si>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</si>
  <si>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</si>
  <si>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</si>
  <si>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</si>
  <si>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</si>
  <si>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</si>
  <si>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</si>
  <si>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</si>
  <si>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</si>
  <si>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</si>
  <si>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</si>
  <si>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</si>
  <si>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</si>
  <si>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</si>
  <si>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</si>
  <si>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</si>
  <si>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</si>
  <si>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</si>
  <si>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</si>
  <si>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</si>
  <si>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</si>
  <si>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</si>
  <si>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</si>
  <si>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</si>
  <si>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</si>
  <si>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</si>
  <si>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</si>
  <si>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</si>
  <si>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</si>
  <si>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</si>
  <si>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</si>
  <si>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</si>
  <si>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</si>
  <si>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</si>
  <si>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</si>
  <si>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</si>
  <si>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</si>
  <si>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</si>
  <si>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</si>
  <si>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</si>
  <si>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</si>
  <si>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</si>
  <si>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</si>
  <si>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</si>
  <si>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</si>
  <si>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</si>
  <si>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</si>
  <si>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</si>
  <si>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</si>
  <si>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</si>
  <si>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</si>
  <si>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</si>
  <si>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</si>
  <si>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</si>
  <si>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</si>
  <si>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</si>
  <si>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</si>
  <si>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</si>
  <si>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</si>
  <si>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</si>
  <si>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</si>
  <si>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</si>
  <si>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</si>
  <si>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</si>
  <si>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</si>
  <si>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</si>
  <si>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</si>
  <si>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</si>
  <si>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</si>
  <si>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</si>
  <si>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</si>
  <si>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</si>
  <si>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</si>
  <si>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</si>
  <si>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</si>
  <si>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</si>
  <si>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</si>
  <si>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</si>
  <si>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</si>
  <si>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</si>
  <si>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</si>
  <si>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</si>
  <si>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</si>
  <si>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</si>
  <si>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</si>
  <si>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</si>
  <si>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</si>
  <si>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</si>
  <si>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</si>
  <si>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</si>
  <si>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</si>
  <si>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</si>
  <si>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</si>
  <si>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</si>
  <si>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</si>
  <si>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</si>
  <si>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</si>
  <si>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</si>
  <si>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</si>
  <si>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</si>
  <si>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</si>
  <si>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</si>
  <si>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</si>
  <si>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</si>
  <si>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</si>
  <si>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</si>
  <si>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</si>
  <si>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</si>
  <si>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</si>
  <si>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</si>
  <si>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</si>
  <si>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</si>
  <si>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</si>
  <si>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</si>
  <si>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</si>
  <si>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</si>
  <si>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</si>
  <si>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</si>
  <si>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</si>
  <si>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</si>
  <si>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</si>
  <si>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</si>
  <si>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</si>
  <si>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</si>
  <si>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</si>
  <si>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</si>
  <si>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</si>
  <si>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</si>
  <si>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</si>
  <si>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</si>
  <si>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</si>
  <si>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</si>
  <si>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</si>
  <si>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</si>
  <si>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</si>
  <si>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</si>
  <si>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</si>
  <si>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</si>
  <si>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</si>
  <si>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</si>
  <si>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</si>
  <si>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</si>
  <si>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</si>
  <si>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</si>
  <si>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</si>
  <si>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</si>
  <si>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</si>
  <si>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</si>
  <si>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</si>
  <si>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</si>
  <si>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</si>
  <si>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</si>
  <si>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</si>
  <si>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</si>
  <si>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</si>
  <si>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</si>
  <si>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</si>
  <si>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</si>
  <si>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</si>
  <si>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</si>
  <si>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</si>
  <si>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</si>
  <si>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</si>
  <si>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</si>
  <si>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</si>
  <si>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</si>
  <si>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</si>
  <si>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</si>
  <si>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</si>
  <si>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</si>
  <si>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</si>
  <si>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</si>
  <si>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</si>
  <si>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</si>
  <si>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</si>
  <si>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</si>
  <si>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</si>
  <si>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</si>
  <si>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</si>
  <si>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</si>
  <si>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</si>
  <si>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</si>
  <si>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</si>
  <si>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</si>
  <si>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</si>
  <si>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</si>
  <si>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</si>
  <si>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</si>
  <si>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</si>
  <si>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</si>
  <si>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</si>
  <si>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</si>
  <si>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</si>
  <si>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</si>
  <si>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</si>
  <si>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</si>
  <si>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</si>
  <si>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</si>
  <si>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</si>
  <si>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</si>
  <si>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</si>
  <si>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</si>
  <si>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</si>
  <si>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</si>
  <si>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</si>
  <si>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</si>
  <si>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</si>
  <si>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</si>
  <si>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</si>
  <si>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</si>
  <si>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</si>
  <si>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</si>
  <si>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</si>
  <si>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</si>
  <si>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</si>
  <si>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</si>
  <si>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</si>
  <si>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</si>
  <si>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</si>
  <si>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</si>
  <si>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</si>
  <si>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</si>
  <si>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</si>
  <si>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</si>
  <si>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</si>
  <si>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</si>
  <si>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</si>
  <si>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</si>
  <si>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</si>
  <si>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</si>
  <si>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</si>
  <si>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</si>
  <si>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</si>
  <si>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</si>
  <si>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</si>
  <si>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</si>
  <si>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</si>
  <si>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</si>
  <si>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</si>
  <si>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</si>
  <si>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</si>
  <si>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</si>
  <si>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</si>
  <si>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</si>
  <si>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</si>
  <si>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</si>
  <si>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</si>
  <si>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</si>
  <si>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</si>
  <si>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</si>
  <si>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</si>
  <si>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</si>
  <si>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</si>
  <si>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</si>
  <si>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</si>
  <si>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</si>
  <si>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</si>
  <si>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</si>
  <si>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</si>
  <si>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</si>
  <si>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</si>
  <si>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</si>
  <si>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</si>
  <si>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</si>
  <si>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</si>
  <si>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</si>
  <si>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</si>
  <si>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</si>
  <si>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</si>
  <si>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</si>
  <si>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</si>
  <si>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</si>
  <si>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</si>
  <si>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</si>
  <si>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</si>
  <si>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</si>
  <si>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</si>
  <si>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</si>
  <si>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</si>
  <si>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</si>
  <si>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</si>
  <si>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</si>
  <si>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</si>
  <si>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</si>
  <si>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</si>
  <si>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</si>
  <si>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</si>
  <si>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</si>
  <si>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</si>
  <si>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</si>
  <si>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</si>
  <si>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</si>
  <si>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</si>
  <si>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</si>
  <si>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</si>
  <si>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</si>
  <si>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</si>
  <si>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</si>
  <si>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</si>
  <si>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</si>
  <si>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</si>
  <si>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</si>
  <si>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</si>
  <si>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</si>
  <si>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</si>
  <si>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</si>
  <si>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</si>
  <si>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</si>
  <si>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</si>
  <si>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</si>
  <si>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</si>
  <si>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</si>
  <si>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</si>
  <si>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</si>
  <si>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</si>
  <si>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</si>
  <si>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</si>
  <si>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</si>
  <si>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</si>
  <si>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</si>
  <si>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</si>
  <si>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</si>
  <si>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</si>
  <si>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</si>
  <si>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</si>
  <si>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</si>
  <si>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</si>
  <si>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</si>
  <si>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</si>
  <si>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</si>
  <si>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</si>
  <si>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</si>
  <si>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</si>
  <si>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</si>
  <si>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</si>
  <si>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</si>
  <si>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</si>
  <si>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</si>
  <si>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</si>
  <si>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</si>
  <si>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</si>
  <si>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</si>
  <si>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</si>
  <si>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</si>
  <si>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</si>
  <si>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</si>
  <si>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</si>
  <si>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</si>
  <si>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</si>
  <si>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</si>
  <si>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</si>
  <si>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</si>
  <si>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</si>
  <si>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</si>
  <si>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</si>
  <si>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</si>
  <si>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</si>
  <si>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</si>
  <si>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</si>
  <si>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</si>
  <si>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</si>
  <si>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</si>
  <si>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</si>
  <si>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</si>
  <si>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</si>
  <si>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</si>
  <si>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</si>
  <si>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</si>
  <si>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</si>
  <si>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</si>
  <si>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</si>
  <si>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</si>
  <si>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</si>
  <si>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</si>
  <si>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</si>
  <si>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</si>
  <si>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</si>
  <si>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</si>
  <si>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</si>
  <si>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</si>
  <si>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</si>
  <si>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</si>
  <si>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</si>
  <si>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</si>
  <si>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</si>
  <si>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</si>
  <si>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</si>
  <si>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</si>
  <si>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</si>
  <si>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</si>
  <si>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</si>
  <si>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</si>
  <si>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</si>
  <si>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</si>
  <si>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</si>
  <si>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</si>
  <si>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</si>
  <si>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</si>
  <si>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</si>
  <si>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</si>
  <si>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</si>
  <si>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</si>
  <si>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</si>
  <si>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</si>
  <si>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</si>
  <si>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</si>
  <si>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</si>
  <si>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</si>
  <si>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</si>
  <si>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</si>
  <si>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</si>
  <si>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</si>
  <si>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</si>
  <si>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</si>
  <si>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</si>
  <si>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</si>
  <si>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</si>
  <si>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</si>
  <si>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</si>
  <si>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</si>
  <si>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</si>
  <si>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</si>
  <si>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</si>
  <si>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</si>
  <si>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</si>
  <si>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</si>
  <si>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</si>
  <si>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</si>
  <si>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</si>
  <si>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</si>
  <si>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</si>
  <si>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</si>
  <si>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</si>
  <si>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</si>
  <si>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</si>
  <si>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</si>
  <si>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</si>
  <si>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</si>
  <si>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</si>
  <si>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</si>
  <si>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</si>
  <si>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</si>
  <si>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</si>
  <si>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</si>
  <si>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</si>
  <si>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</si>
  <si>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</si>
  <si>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</si>
  <si>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</si>
  <si>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</si>
  <si>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</si>
  <si>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</si>
  <si>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</si>
  <si>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</si>
  <si>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</si>
  <si>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</si>
  <si>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</si>
  <si>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</si>
  <si>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</si>
  <si>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</si>
  <si>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</si>
  <si>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</si>
  <si>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</si>
  <si>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</si>
  <si>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</si>
  <si>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</si>
  <si>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</si>
  <si>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</si>
  <si>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</si>
  <si>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</si>
  <si>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</si>
  <si>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</si>
  <si>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</si>
  <si>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</si>
  <si>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</si>
  <si>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</si>
  <si>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</si>
  <si>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</si>
  <si>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</si>
  <si>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</si>
  <si>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</si>
  <si>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</si>
  <si>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</si>
  <si>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</si>
  <si>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</si>
  <si>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</si>
  <si>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</si>
  <si>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</si>
  <si>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</si>
  <si>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</si>
  <si>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</si>
  <si>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</si>
  <si>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</si>
  <si>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</si>
  <si>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</si>
  <si>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</si>
  <si>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</si>
  <si>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</si>
  <si>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</si>
  <si>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</si>
  <si>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</si>
  <si>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</si>
  <si>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</si>
  <si>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</si>
  <si>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</si>
  <si>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</si>
  <si>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</si>
  <si>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</si>
  <si>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</si>
  <si>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</si>
  <si>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</si>
  <si>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</si>
  <si>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</si>
  <si>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</si>
  <si>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</si>
  <si>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</si>
  <si>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</si>
  <si>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</si>
  <si>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</si>
  <si>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</si>
  <si>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</si>
  <si>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</si>
  <si>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</si>
  <si>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</si>
  <si>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</si>
  <si>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</si>
  <si>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</si>
  <si>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</si>
  <si>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</si>
  <si>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</si>
  <si>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</si>
  <si>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</si>
  <si>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</si>
  <si>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</si>
  <si>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</si>
  <si>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</si>
  <si>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</si>
  <si>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</si>
  <si>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</si>
  <si>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</si>
  <si>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</si>
  <si>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</si>
  <si>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</si>
  <si>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</si>
  <si>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</si>
  <si>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</si>
  <si>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</si>
  <si>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</si>
  <si>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</si>
  <si>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</si>
  <si>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</si>
  <si>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</si>
  <si>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</si>
  <si>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</si>
  <si>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</si>
  <si>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</si>
  <si>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</si>
  <si>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</si>
  <si>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</si>
  <si>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</si>
  <si>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</si>
  <si>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</si>
  <si>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</si>
  <si>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</si>
  <si>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</si>
  <si>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</si>
  <si>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</si>
  <si>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</si>
  <si>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</si>
  <si>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</si>
  <si>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</si>
  <si>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</si>
  <si>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</si>
  <si>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</si>
  <si>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</si>
  <si>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</si>
  <si>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</si>
  <si>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</si>
  <si>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</si>
  <si>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</si>
  <si>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</si>
  <si>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</si>
  <si>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</si>
  <si>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</si>
  <si>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</si>
  <si>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</si>
  <si>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</si>
  <si>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</si>
  <si>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</si>
  <si>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</si>
  <si>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</si>
  <si>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</si>
  <si>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</si>
  <si>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</si>
  <si>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</si>
  <si>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</si>
  <si>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</si>
  <si>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</si>
  <si>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</si>
  <si>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</si>
  <si>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</si>
  <si>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</si>
  <si>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</si>
  <si>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</si>
  <si>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</si>
  <si>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</si>
  <si>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</si>
  <si>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</si>
  <si>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</si>
  <si>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</si>
  <si>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</si>
  <si>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</si>
  <si>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</si>
  <si>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</si>
  <si>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</si>
  <si>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</si>
  <si>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</si>
  <si>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</si>
  <si>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</si>
  <si>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</si>
  <si>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</si>
  <si>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</si>
  <si>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</si>
  <si>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</si>
  <si>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</si>
  <si>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</si>
  <si>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</si>
  <si>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</si>
  <si>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</si>
  <si>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</si>
  <si>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</si>
  <si>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</si>
  <si>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</si>
  <si>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</si>
  <si>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</si>
  <si>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</si>
  <si>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</si>
  <si>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</si>
  <si>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</si>
  <si>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</si>
  <si>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</si>
  <si>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</si>
  <si>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</si>
  <si>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</si>
  <si>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</si>
  <si>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</si>
  <si>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</si>
  <si>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</si>
  <si>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</si>
  <si>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</si>
  <si>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</si>
  <si>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</si>
  <si>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</si>
  <si>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</si>
  <si>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</si>
  <si>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</si>
  <si>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</si>
  <si>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</si>
  <si>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</si>
  <si>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</si>
  <si>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</si>
  <si>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</si>
  <si>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</si>
  <si>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</si>
  <si>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</si>
  <si>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</si>
  <si>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</si>
  <si>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</si>
  <si>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</si>
  <si>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</si>
  <si>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</si>
  <si>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</si>
  <si>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</si>
  <si>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</si>
  <si>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</si>
  <si>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</si>
  <si>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</si>
  <si>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</si>
  <si>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</si>
  <si>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</si>
  <si>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</si>
  <si>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</si>
  <si>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</si>
  <si>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</si>
  <si>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</si>
  <si>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</si>
  <si>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</si>
  <si>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</si>
  <si>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</si>
  <si>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</si>
  <si>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</si>
  <si>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</si>
  <si>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</si>
  <si>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</si>
  <si>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</si>
  <si>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</si>
  <si>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</si>
  <si>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</si>
  <si>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</si>
  <si>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</si>
  <si>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</si>
  <si>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</si>
  <si>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</si>
  <si>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</si>
  <si>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</si>
  <si>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</si>
  <si>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</si>
  <si>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</si>
  <si>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</si>
  <si>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</si>
  <si>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</si>
  <si>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</si>
  <si>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</si>
  <si>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</si>
  <si>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</si>
  <si>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</si>
  <si>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</si>
  <si>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</si>
  <si>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</si>
  <si>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</si>
  <si>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</si>
  <si>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</si>
  <si>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</si>
  <si>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</si>
  <si>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</si>
  <si>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</si>
  <si>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</si>
  <si>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</si>
  <si>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</si>
  <si>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</si>
  <si>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</si>
  <si>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</si>
  <si>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</si>
  <si>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</si>
  <si>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</si>
  <si>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</si>
  <si>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</si>
  <si>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</si>
  <si>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</si>
  <si>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</si>
  <si>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</si>
  <si>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</si>
  <si>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</si>
  <si>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</si>
  <si>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</si>
  <si>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</si>
  <si>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</si>
  <si>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</si>
  <si>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</si>
  <si>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</si>
  <si>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</si>
  <si>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</si>
  <si>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</si>
  <si>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</si>
  <si>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</si>
  <si>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</si>
  <si>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</si>
  <si>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</si>
  <si>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</si>
  <si>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</si>
  <si>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</si>
  <si>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</si>
  <si>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</si>
  <si>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</si>
  <si>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</si>
  <si>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</si>
  <si>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</si>
  <si>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</si>
  <si>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</si>
  <si>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</si>
  <si>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</si>
  <si>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</si>
  <si>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</si>
  <si>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</si>
  <si>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</si>
  <si>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</si>
  <si>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</si>
  <si>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</si>
  <si>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</si>
  <si>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</si>
  <si>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</si>
  <si>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</si>
  <si>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</si>
  <si>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</si>
  <si>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</si>
  <si>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</si>
  <si>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</si>
  <si>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</si>
  <si>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</si>
  <si>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</si>
  <si>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</si>
  <si>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</si>
  <si>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</si>
  <si>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</si>
  <si>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</si>
  <si>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</si>
  <si>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</si>
  <si>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</si>
  <si>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</si>
  <si>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</si>
  <si>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</si>
  <si>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</si>
  <si>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</si>
  <si>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</si>
  <si>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</si>
  <si>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</si>
  <si>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</si>
  <si>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</si>
  <si>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</si>
  <si>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</si>
  <si>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</si>
  <si>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</si>
  <si>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</si>
  <si>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</si>
  <si>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</si>
  <si>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</si>
  <si>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</si>
  <si>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</si>
  <si>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</si>
  <si>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</si>
  <si>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</si>
  <si>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</si>
  <si>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</si>
  <si>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</si>
  <si>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</si>
  <si>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</si>
  <si>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</si>
  <si>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</si>
  <si>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</si>
  <si>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</si>
  <si>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</si>
  <si>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</si>
  <si>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</si>
  <si>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</si>
  <si>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</si>
  <si>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</si>
  <si>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</si>
  <si>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</si>
  <si>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</si>
  <si>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</si>
  <si>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</si>
  <si>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</si>
  <si>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</si>
  <si>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</si>
  <si>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</si>
  <si>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</si>
  <si>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</si>
  <si>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</si>
  <si>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</si>
  <si>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</si>
  <si>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</si>
  <si>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</si>
  <si>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</si>
  <si>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</si>
  <si>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</si>
  <si>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</si>
  <si>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</si>
  <si>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</si>
  <si>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</si>
  <si>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</si>
  <si>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</si>
  <si>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</si>
  <si>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</si>
  <si>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</si>
  <si>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</si>
  <si>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</si>
  <si>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</si>
  <si>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</si>
  <si>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</si>
  <si>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</si>
  <si>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</si>
  <si>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</si>
  <si>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</si>
  <si>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</si>
  <si>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</si>
  <si>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</si>
  <si>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</si>
  <si>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</si>
  <si>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</si>
  <si>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</si>
  <si>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</si>
  <si>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</si>
  <si>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</si>
  <si>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</si>
  <si>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</si>
  <si>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</si>
  <si>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</si>
  <si>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</si>
  <si>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</si>
  <si>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</si>
  <si>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</si>
  <si>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</si>
  <si>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</si>
  <si>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</si>
  <si>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</si>
  <si>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</si>
  <si>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</si>
  <si>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</si>
  <si>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</si>
  <si>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</si>
  <si>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</si>
  <si>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</si>
  <si>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</si>
  <si>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</si>
  <si>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</si>
  <si>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</si>
  <si>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</si>
  <si>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</si>
  <si>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</si>
  <si>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</si>
  <si>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</si>
  <si>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</si>
  <si>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</si>
  <si>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</si>
  <si>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</si>
  <si>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</si>
  <si>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</si>
  <si>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</si>
  <si>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</si>
  <si>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</si>
  <si>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</si>
  <si>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</si>
  <si>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</si>
  <si>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</si>
  <si>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</si>
  <si>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</si>
  <si>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</si>
  <si>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</si>
  <si>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</si>
  <si>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</si>
  <si>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</si>
  <si>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</si>
  <si>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</si>
  <si>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</si>
  <si>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</si>
  <si>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</si>
  <si>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</si>
  <si>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</si>
  <si>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</si>
  <si>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</si>
  <si>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</si>
  <si>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</si>
  <si>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</si>
  <si>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</si>
  <si>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</si>
  <si>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</si>
  <si>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</si>
  <si>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</si>
  <si>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</si>
  <si>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</si>
  <si>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</si>
  <si>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</si>
  <si>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</si>
  <si>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</si>
  <si>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</si>
  <si>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</si>
  <si>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</si>
  <si>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</si>
  <si>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</si>
  <si>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</si>
  <si>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</si>
  <si>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</si>
  <si>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</si>
  <si>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</si>
  <si>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</si>
  <si>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</si>
  <si>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</si>
  <si>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</si>
  <si>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</si>
  <si>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</si>
  <si>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</si>
  <si>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</si>
  <si>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</si>
  <si>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</si>
  <si>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</si>
  <si>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</si>
  <si>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</si>
  <si>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</si>
  <si>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</si>
  <si>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</si>
  <si>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</si>
  <si>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</si>
  <si>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</si>
  <si>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</si>
  <si>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</si>
  <si>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</si>
  <si>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</si>
  <si>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</si>
  <si>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</si>
  <si>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</si>
  <si>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</si>
  <si>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</si>
  <si>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</si>
  <si>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</si>
  <si>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</si>
  <si>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</si>
  <si>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</si>
  <si>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</si>
  <si>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</si>
  <si>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</si>
  <si>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</si>
  <si>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</si>
  <si>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</si>
  <si>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</si>
  <si>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</si>
  <si>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</si>
  <si>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</si>
  <si>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</si>
  <si>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</si>
  <si>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</si>
  <si>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</si>
  <si>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</si>
  <si>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</si>
  <si>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</si>
  <si>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</si>
  <si>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</si>
  <si>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</si>
  <si>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</si>
  <si>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</si>
  <si>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</si>
  <si>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</si>
  <si>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</si>
  <si>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</si>
  <si>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</si>
  <si>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</si>
  <si>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</si>
  <si>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</si>
  <si>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</si>
  <si>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</si>
  <si>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</si>
  <si>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</si>
  <si>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</si>
  <si>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</si>
  <si>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</si>
  <si>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</si>
  <si>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</si>
  <si>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</si>
  <si>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</si>
  <si>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</si>
  <si>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</si>
  <si>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</si>
  <si>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</si>
  <si>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</si>
  <si>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</si>
  <si>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</si>
  <si>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</si>
  <si>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</si>
  <si>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</si>
  <si>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</si>
  <si>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</si>
  <si>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</si>
  <si>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</si>
  <si>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</si>
  <si>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</si>
  <si>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</si>
  <si>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</si>
  <si>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</si>
  <si>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</si>
  <si>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</si>
  <si>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</si>
  <si>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</si>
  <si>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</si>
  <si>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</si>
  <si>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</si>
  <si>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</si>
  <si>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</si>
  <si>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</si>
  <si>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</si>
  <si>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</si>
  <si>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</si>
  <si>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</si>
  <si>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</si>
  <si>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</si>
  <si>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</si>
  <si>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</si>
  <si>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</si>
  <si>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</si>
  <si>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</si>
  <si>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</si>
  <si>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</si>
  <si>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</si>
  <si>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</si>
  <si>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</si>
  <si>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</si>
  <si>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</si>
  <si>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</si>
  <si>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</si>
  <si>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</si>
  <si>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</si>
  <si>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</si>
  <si>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</si>
  <si>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</si>
  <si>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</si>
  <si>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</si>
  <si>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</si>
  <si>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</si>
  <si>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</si>
  <si>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</si>
  <si>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</si>
  <si>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</si>
  <si>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</si>
  <si>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</si>
  <si>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</si>
  <si>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</si>
  <si>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</si>
  <si>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</si>
  <si>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</si>
  <si>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</si>
  <si>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</si>
  <si>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</si>
  <si>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</si>
  <si>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</si>
  <si>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</si>
  <si>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</si>
  <si>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</si>
  <si>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</si>
  <si>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</si>
  <si>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</si>
  <si>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</si>
  <si>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</si>
  <si>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</si>
  <si>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</si>
  <si>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</si>
  <si>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</si>
  <si>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</si>
  <si>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</si>
  <si>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</si>
  <si>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</si>
  <si>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</si>
  <si>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</si>
  <si>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</si>
  <si>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</si>
  <si>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</si>
  <si>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</si>
  <si>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</si>
  <si>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</si>
  <si>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</si>
  <si>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</si>
  <si>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</si>
  <si>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</si>
  <si>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</si>
  <si>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</si>
  <si>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</si>
  <si>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</si>
  <si>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</si>
  <si>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</si>
  <si>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</si>
  <si>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</si>
  <si>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</si>
  <si>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</si>
  <si>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</si>
  <si>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</si>
  <si>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</si>
  <si>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</si>
  <si>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</si>
  <si>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</si>
  <si>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</si>
  <si>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</si>
  <si>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</si>
  <si>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</si>
  <si>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</si>
  <si>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</si>
  <si>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</si>
  <si>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</si>
  <si>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</si>
  <si>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</si>
  <si>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</si>
  <si>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</si>
  <si>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</si>
  <si>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</si>
  <si>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</si>
  <si>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</si>
  <si>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</si>
  <si>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</si>
  <si>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</si>
  <si>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</si>
  <si>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</si>
  <si>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</si>
  <si>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</si>
  <si>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</si>
  <si>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</si>
  <si>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</si>
  <si>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</si>
  <si>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</si>
  <si>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</si>
  <si>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</si>
  <si>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</si>
  <si>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</si>
  <si>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</si>
  <si>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</si>
  <si>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</si>
  <si>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</si>
  <si>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</si>
  <si>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</si>
  <si>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</si>
  <si>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</si>
  <si>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</si>
  <si>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</si>
  <si>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</si>
  <si>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</si>
  <si>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</si>
  <si>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</si>
  <si>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</si>
  <si>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</si>
  <si>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</si>
  <si>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</si>
  <si>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</si>
  <si>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</si>
  <si>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</si>
  <si>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</si>
  <si>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</si>
  <si>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</si>
  <si>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</si>
  <si>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</si>
  <si>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</si>
  <si>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</si>
  <si>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</si>
  <si>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</si>
  <si>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</si>
  <si>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</si>
  <si>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</si>
  <si>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</si>
  <si>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</si>
  <si>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</si>
  <si>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</si>
  <si>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</si>
  <si>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</si>
  <si>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</si>
  <si>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</si>
  <si>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</si>
  <si>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</si>
  <si>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</si>
  <si>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</si>
  <si>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</si>
  <si>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</si>
  <si>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</si>
  <si>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</si>
  <si>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</si>
  <si>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</si>
  <si>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</si>
  <si>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</si>
  <si>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</si>
  <si>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</si>
  <si>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</si>
  <si>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</si>
  <si>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</si>
  <si>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</si>
  <si>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</si>
  <si>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</si>
  <si>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</si>
  <si>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</si>
  <si>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</si>
  <si>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</si>
  <si>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</si>
  <si>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</si>
  <si>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</si>
  <si>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</si>
  <si>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</si>
  <si>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</si>
  <si>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</si>
  <si>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</si>
  <si>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</si>
  <si>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</si>
  <si>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</si>
  <si>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</si>
  <si>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</si>
  <si>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</si>
  <si>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</si>
  <si>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</si>
  <si>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</si>
  <si>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</si>
  <si>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</si>
  <si>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</si>
  <si>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</si>
  <si>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</si>
  <si>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</si>
  <si>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</si>
  <si>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</si>
  <si>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</si>
  <si>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</si>
  <si>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</si>
  <si>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</si>
  <si>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</si>
  <si>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</si>
  <si>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</si>
  <si>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</si>
  <si>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</si>
  <si>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</si>
  <si>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</si>
  <si>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</si>
  <si>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</si>
  <si>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</si>
  <si>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</si>
  <si>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</si>
  <si>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</si>
  <si>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</si>
  <si>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</si>
  <si>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</si>
  <si>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</si>
  <si>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</si>
  <si>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</si>
  <si>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</si>
  <si>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</si>
  <si>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</si>
  <si>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</si>
  <si>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</si>
  <si>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</si>
  <si>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</si>
  <si>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</si>
  <si>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</si>
  <si>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</si>
  <si>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</si>
  <si>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</si>
  <si>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</si>
  <si>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</si>
  <si>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</si>
  <si>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</si>
  <si>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</si>
  <si>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</si>
  <si>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</si>
  <si>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</si>
  <si>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</si>
  <si>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</si>
  <si>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</si>
  <si>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</si>
  <si>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</si>
  <si>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</si>
  <si>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</si>
  <si>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</si>
  <si>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</si>
  <si>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</si>
  <si>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</si>
  <si>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</si>
  <si>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</si>
  <si>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</si>
  <si>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</si>
  <si>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</si>
  <si>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</si>
  <si>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</si>
  <si>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</si>
  <si>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</si>
  <si>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</si>
  <si>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</si>
  <si>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</si>
  <si>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</si>
  <si>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</si>
  <si>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</si>
  <si>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</si>
  <si>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</si>
  <si>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</si>
  <si>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</si>
  <si>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</si>
  <si>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</si>
  <si>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</si>
  <si>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</si>
  <si>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</si>
  <si>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</si>
  <si>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</si>
  <si>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</si>
  <si>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</si>
  <si>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</si>
  <si>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</si>
  <si>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</si>
  <si>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</si>
  <si>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</si>
  <si>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</si>
  <si>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</si>
  <si>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</si>
  <si>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</si>
  <si>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</si>
  <si>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</si>
  <si>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</si>
  <si>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</si>
  <si>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</si>
  <si>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</si>
  <si>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</si>
  <si>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</si>
  <si>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</si>
  <si>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</si>
  <si>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</si>
  <si>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</si>
  <si>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</si>
  <si>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</si>
  <si>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</si>
  <si>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</si>
  <si>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</si>
  <si>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</si>
  <si>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</si>
  <si>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</si>
  <si>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</si>
  <si>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</si>
  <si>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</si>
  <si>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</si>
  <si>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</si>
  <si>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</si>
  <si>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</si>
  <si>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</si>
  <si>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</si>
  <si>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</si>
  <si>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</si>
  <si>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</si>
  <si>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</si>
  <si>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</si>
  <si>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</si>
  <si>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</si>
  <si>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</si>
  <si>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</si>
  <si>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</si>
  <si>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</si>
  <si>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</si>
  <si>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</si>
  <si>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</si>
  <si>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</si>
  <si>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</si>
  <si>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</si>
  <si>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</si>
  <si>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</si>
  <si>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</si>
  <si>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</si>
  <si>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</si>
  <si>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</si>
  <si>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</si>
  <si>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</si>
  <si>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</si>
  <si>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</si>
  <si>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</si>
  <si>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</si>
  <si>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</si>
  <si>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</si>
  <si>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</si>
  <si>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</si>
  <si>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</si>
  <si>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</si>
  <si>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</si>
  <si>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</si>
  <si>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</si>
  <si>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</si>
  <si>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</si>
  <si>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</si>
  <si>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</si>
  <si>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</si>
  <si>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</si>
  <si>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</si>
  <si>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</si>
  <si>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</si>
  <si>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</si>
  <si>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</si>
  <si>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</si>
  <si>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</si>
  <si>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</si>
  <si>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</si>
  <si>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</si>
  <si>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</si>
  <si>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</si>
  <si>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</si>
  <si>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</si>
  <si>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</si>
  <si>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</si>
  <si>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</si>
  <si>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</si>
  <si>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</si>
  <si>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</si>
  <si>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</si>
  <si>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</si>
  <si>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</si>
  <si>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</si>
  <si>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</si>
  <si>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</si>
  <si>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</si>
  <si>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</si>
  <si>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</si>
  <si>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</si>
  <si>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</si>
  <si>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</si>
  <si>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</si>
  <si>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</si>
  <si>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</si>
  <si>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</si>
  <si>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</si>
  <si>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</si>
  <si>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</si>
  <si>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</si>
  <si>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</si>
  <si>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</si>
  <si>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</si>
  <si>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</si>
  <si>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</si>
  <si>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</si>
  <si>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</si>
  <si>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</si>
  <si>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</si>
  <si>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</si>
  <si>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</si>
  <si>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</si>
  <si>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</si>
  <si>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</si>
  <si>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</si>
  <si>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</si>
  <si>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</si>
  <si>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</si>
  <si>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</si>
  <si>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</si>
  <si>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</si>
  <si>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</si>
  <si>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</si>
  <si>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</si>
  <si>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</si>
  <si>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</si>
  <si>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</si>
  <si>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</si>
  <si>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</si>
  <si>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</si>
  <si>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</si>
  <si>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</si>
  <si>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</si>
  <si>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</si>
  <si>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</si>
  <si>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</si>
  <si>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</si>
  <si>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</si>
  <si>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</si>
  <si>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</si>
  <si>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</si>
  <si>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</si>
  <si>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</si>
  <si>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</si>
  <si>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</si>
  <si>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</si>
  <si>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</si>
  <si>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</si>
  <si>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</si>
  <si>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</si>
  <si>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</si>
  <si>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</si>
  <si>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</si>
  <si>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</si>
  <si>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</si>
  <si>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</si>
  <si>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</si>
  <si>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</si>
  <si>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</si>
  <si>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</si>
  <si>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</si>
  <si>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</si>
  <si>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</si>
  <si>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</si>
  <si>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</si>
  <si>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</si>
  <si>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</si>
  <si>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</si>
  <si>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</si>
  <si>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</si>
  <si>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</si>
  <si>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</si>
  <si>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</si>
  <si>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</si>
  <si>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</si>
  <si>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</si>
  <si>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</si>
  <si>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</si>
  <si>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</si>
  <si>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</si>
  <si>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</si>
  <si>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</si>
  <si>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</si>
  <si>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</si>
  <si>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</si>
  <si>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</si>
  <si>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</si>
  <si>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</si>
  <si>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</si>
  <si>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</si>
  <si>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</si>
  <si>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</si>
  <si>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</si>
  <si>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</si>
  <si>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</si>
  <si>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</si>
  <si>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</si>
  <si>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</si>
  <si>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</si>
  <si>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</si>
  <si>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</si>
  <si>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</si>
  <si>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</si>
  <si>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</si>
  <si>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</si>
  <si>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</si>
  <si>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</si>
  <si>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</si>
  <si>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</si>
  <si>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</si>
  <si>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</si>
  <si>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</si>
  <si>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</si>
  <si>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</si>
  <si>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</si>
  <si>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</si>
  <si>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</si>
  <si>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</si>
  <si>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</si>
  <si>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</si>
  <si>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</si>
  <si>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</si>
  <si>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</si>
  <si>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</si>
  <si>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</si>
  <si>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</si>
  <si>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</si>
  <si>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</si>
  <si>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</si>
  <si>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</si>
  <si>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</si>
  <si>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</si>
  <si>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</si>
  <si>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</si>
  <si>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</si>
  <si>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</si>
  <si>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</si>
  <si>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</si>
  <si>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</si>
  <si>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</si>
  <si>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</si>
  <si>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</si>
  <si>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</si>
  <si>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</si>
  <si>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</si>
  <si>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</si>
  <si>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</si>
  <si>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</si>
  <si>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</si>
  <si>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</si>
  <si>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</si>
  <si>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</si>
  <si>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</si>
  <si>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</si>
  <si>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</si>
  <si>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</si>
  <si>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</si>
  <si>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</si>
  <si>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</si>
  <si>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</si>
  <si>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</si>
  <si>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</si>
  <si>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</si>
  <si>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</si>
  <si>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</si>
  <si>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</si>
  <si>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</si>
  <si>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</si>
  <si>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</si>
  <si>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</si>
  <si>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</si>
  <si>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</si>
  <si>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</si>
  <si>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</si>
  <si>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</si>
  <si>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</si>
  <si>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</si>
  <si>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</si>
  <si>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</si>
  <si>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</si>
  <si>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</si>
  <si>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</si>
  <si>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</si>
  <si>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</si>
  <si>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</si>
  <si>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</si>
  <si>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</si>
  <si>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</si>
  <si>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</si>
  <si>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</si>
  <si>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</si>
  <si>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</si>
  <si>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</si>
  <si>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</si>
  <si>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</si>
  <si>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</si>
  <si>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</si>
  <si>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</si>
  <si>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</si>
  <si>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</si>
  <si>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</si>
  <si>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</si>
  <si>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</si>
  <si>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</si>
  <si>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</si>
  <si>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</si>
  <si>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</si>
  <si>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</si>
  <si>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</si>
  <si>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</si>
  <si>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</si>
  <si>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</si>
  <si>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</si>
  <si>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</si>
  <si>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</si>
  <si>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</si>
  <si>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</si>
  <si>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</si>
  <si>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</si>
  <si>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</si>
  <si>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</si>
  <si>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</si>
  <si>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</si>
  <si>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</si>
  <si>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</si>
  <si>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</si>
  <si>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</si>
  <si>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</si>
  <si>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</si>
  <si>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</si>
  <si>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</si>
  <si>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</si>
  <si>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</si>
  <si>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</si>
  <si>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</si>
  <si>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</si>
  <si>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</si>
  <si>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</si>
  <si>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</si>
  <si>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</si>
  <si>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</si>
  <si>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</si>
  <si>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</si>
  <si>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</si>
  <si>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</si>
  <si>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</si>
  <si>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</si>
  <si>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</si>
  <si>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</si>
  <si>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</si>
  <si>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</si>
  <si>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</si>
  <si>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</si>
  <si>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</si>
  <si>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</si>
  <si>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</si>
  <si>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</si>
  <si>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</si>
  <si>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</si>
  <si>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</si>
  <si>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</si>
  <si>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</si>
  <si>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</si>
  <si>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</si>
  <si>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</si>
  <si>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</si>
  <si>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</si>
  <si>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</si>
  <si>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</si>
  <si>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</si>
  <si>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</si>
  <si>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</si>
  <si>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</si>
  <si>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</si>
  <si>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</si>
  <si>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</si>
  <si>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</si>
  <si>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</si>
  <si>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</si>
  <si>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</si>
  <si>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</si>
  <si>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</si>
  <si>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</si>
  <si>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</si>
  <si>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</si>
  <si>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</si>
  <si>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</si>
  <si>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</si>
  <si>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</si>
  <si>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</si>
  <si>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</si>
  <si>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</si>
  <si>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</si>
  <si>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</si>
  <si>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</si>
  <si>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</si>
  <si>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</si>
  <si>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</si>
  <si>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</si>
  <si>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</si>
  <si>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</si>
  <si>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</si>
  <si>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</si>
  <si>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</si>
  <si>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</si>
  <si>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</si>
  <si>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</si>
  <si>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</si>
  <si>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</si>
  <si>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</si>
  <si>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</si>
  <si>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</si>
  <si>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</si>
  <si>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</si>
  <si>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</si>
  <si>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</si>
  <si>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</si>
  <si>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</si>
  <si>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</si>
  <si>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</si>
  <si>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</si>
  <si>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</si>
  <si>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</si>
  <si>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</si>
  <si>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</si>
  <si>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</si>
  <si>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</si>
  <si>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</si>
  <si>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</si>
  <si>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</si>
  <si>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</si>
  <si>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</si>
  <si>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</si>
  <si>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</si>
  <si>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</si>
  <si>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</si>
  <si>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</si>
  <si>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</si>
  <si>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</si>
  <si>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</si>
  <si>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</si>
  <si>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</si>
  <si>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</si>
  <si>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</si>
  <si>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</si>
  <si>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</si>
  <si>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</si>
  <si>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</si>
  <si>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</si>
  <si>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</si>
  <si>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</si>
  <si>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</si>
  <si>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</si>
  <si>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</si>
  <si>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</si>
  <si>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</si>
  <si>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</si>
  <si>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</si>
  <si>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</si>
  <si>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</si>
  <si>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</si>
  <si>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</si>
  <si>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</si>
  <si>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</si>
  <si>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</si>
  <si>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</si>
  <si>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</si>
  <si>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</si>
  <si>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</si>
  <si>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</si>
  <si>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</si>
  <si>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</si>
  <si>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</si>
  <si>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</si>
  <si>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</si>
  <si>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</si>
  <si>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</si>
  <si>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</si>
  <si>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</si>
  <si>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</si>
  <si>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</si>
  <si>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</si>
  <si>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</si>
  <si>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</si>
  <si>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</si>
  <si>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</si>
  <si>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</si>
  <si>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</si>
  <si>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</si>
  <si>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</si>
  <si>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</si>
  <si>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</si>
  <si>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</si>
  <si>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</si>
  <si>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</si>
  <si>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</si>
  <si>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</si>
  <si>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</si>
  <si>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</si>
  <si>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</si>
  <si>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</si>
  <si>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</si>
  <si>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</si>
  <si>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</si>
  <si>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</si>
  <si>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</si>
  <si>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</si>
  <si>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</si>
  <si>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</si>
  <si>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</si>
  <si>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</si>
  <si>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</si>
  <si>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</si>
  <si>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</si>
  <si>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</si>
  <si>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</si>
  <si>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</si>
  <si>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</si>
  <si>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</si>
  <si>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</si>
  <si>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</si>
  <si>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</si>
  <si>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</si>
  <si>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</si>
  <si>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</si>
  <si>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</si>
  <si>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</si>
  <si>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</si>
  <si>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</si>
  <si>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</si>
  <si>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</si>
  <si>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</si>
  <si>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</si>
  <si>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</si>
  <si>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</si>
  <si>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</si>
  <si>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</si>
  <si>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</si>
  <si>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</si>
  <si>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</si>
  <si>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</si>
  <si>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</si>
  <si>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</si>
  <si>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</si>
  <si>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</si>
  <si>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</si>
  <si>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</si>
  <si>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</si>
  <si>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</si>
  <si>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</si>
  <si>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</si>
  <si>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</si>
  <si>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</si>
  <si>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</si>
  <si>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</si>
  <si>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</si>
  <si>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</si>
  <si>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</si>
  <si>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</si>
  <si>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</si>
  <si>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</si>
  <si>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</si>
  <si>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</si>
  <si>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</si>
  <si>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</si>
  <si>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</si>
  <si>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</si>
  <si>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</si>
  <si>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</si>
  <si>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</si>
  <si>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</si>
  <si>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</si>
  <si>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</si>
  <si>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</si>
  <si>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</si>
  <si>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</si>
  <si>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</si>
  <si>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</si>
  <si>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</si>
  <si>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</si>
  <si>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</si>
  <si>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</si>
  <si>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</si>
  <si>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</si>
  <si>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</si>
  <si>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</si>
  <si>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</si>
  <si>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</si>
  <si>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</si>
  <si>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</si>
  <si>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</si>
  <si>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</si>
  <si>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</si>
  <si>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</si>
  <si>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</si>
  <si>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</si>
  <si>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</si>
  <si>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</si>
  <si>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</si>
  <si>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</si>
  <si>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</si>
  <si>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</si>
  <si>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</si>
  <si>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</si>
  <si>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</si>
  <si>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</si>
  <si>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</si>
  <si>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</si>
  <si>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</si>
  <si>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</si>
  <si>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</si>
  <si>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</si>
  <si>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</si>
  <si>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</si>
  <si>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</si>
  <si>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</si>
  <si>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</si>
  <si>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</si>
  <si>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</si>
  <si>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</si>
  <si>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</si>
  <si>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</si>
  <si>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</si>
  <si>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</si>
  <si>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</si>
  <si>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</si>
  <si>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</si>
  <si>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</si>
  <si>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</si>
  <si>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</si>
  <si>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</si>
  <si>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</si>
  <si>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</si>
  <si>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</si>
  <si>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</si>
  <si>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</si>
  <si>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</si>
  <si>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</si>
  <si>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</si>
  <si>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</si>
  <si>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</si>
  <si>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</si>
  <si>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</si>
  <si>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</si>
  <si>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</si>
  <si>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</si>
  <si>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</si>
  <si>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</si>
  <si>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</si>
  <si>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</si>
  <si>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</si>
  <si>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</si>
  <si>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</si>
  <si>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</si>
  <si>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</si>
  <si>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</si>
  <si>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</si>
  <si>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</si>
  <si>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</si>
  <si>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</si>
  <si>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</si>
  <si>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</si>
  <si>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</si>
  <si>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</si>
  <si>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</si>
  <si>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</si>
  <si>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</si>
  <si>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</si>
  <si>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</si>
  <si>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</si>
  <si>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</si>
  <si>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</si>
  <si>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</si>
  <si>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</si>
  <si>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</si>
  <si>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</si>
  <si>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</si>
  <si>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</si>
  <si>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</si>
  <si>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</si>
  <si>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</si>
  <si>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</si>
  <si>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</si>
  <si>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</si>
  <si>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</si>
  <si>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</si>
  <si>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</si>
  <si>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</si>
  <si>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</si>
  <si>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</si>
  <si>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</si>
  <si>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</si>
  <si>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</si>
  <si>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</si>
  <si>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</si>
  <si>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</si>
  <si>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</si>
  <si>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</si>
  <si>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</si>
  <si>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</si>
  <si>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</si>
  <si>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</si>
  <si>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</si>
  <si>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</si>
  <si>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</si>
  <si>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</si>
  <si>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</si>
  <si>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</si>
  <si>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</si>
  <si>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</si>
  <si>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</si>
  <si>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</si>
  <si>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</si>
  <si>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</si>
  <si>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</si>
  <si>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</si>
  <si>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</si>
  <si>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</si>
  <si>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</si>
  <si>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</si>
  <si>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</si>
  <si>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</si>
  <si>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</si>
  <si>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</si>
  <si>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</si>
  <si>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</si>
  <si>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</si>
  <si>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</si>
  <si>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</si>
  <si>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</si>
  <si>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</si>
  <si>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</si>
  <si>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</si>
  <si>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</si>
  <si>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</si>
  <si>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</si>
  <si>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</si>
  <si>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</si>
  <si>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</si>
  <si>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</si>
  <si>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</si>
  <si>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</si>
  <si>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</si>
  <si>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</si>
  <si>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</si>
  <si>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</si>
  <si>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</si>
  <si>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</si>
  <si>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</si>
  <si>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</si>
  <si>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</si>
  <si>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</si>
  <si>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</si>
  <si>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</si>
  <si>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</si>
  <si>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</si>
  <si>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</si>
  <si>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</si>
  <si>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</si>
  <si>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</si>
  <si>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</si>
  <si>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</si>
  <si>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</si>
  <si>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</si>
  <si>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</si>
  <si>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</si>
  <si>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</si>
  <si>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</si>
  <si>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</si>
  <si>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</si>
  <si>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</si>
  <si>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</si>
  <si>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</si>
  <si>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</si>
  <si>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</si>
  <si>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</si>
  <si>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</si>
  <si>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</si>
  <si>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</si>
  <si>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</si>
  <si>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</si>
  <si>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</si>
  <si>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</si>
  <si>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</si>
  <si>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</si>
  <si>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</si>
  <si>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</si>
  <si>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</si>
  <si>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</si>
  <si>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</si>
  <si>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</si>
  <si>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</si>
  <si>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</si>
  <si>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</si>
  <si>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</si>
  <si>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</si>
  <si>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</si>
  <si>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</si>
  <si>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</si>
  <si>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</si>
  <si>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</si>
  <si>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</si>
  <si>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</si>
  <si>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</si>
  <si>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</si>
  <si>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</si>
  <si>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</si>
  <si>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</si>
  <si>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</si>
  <si>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</si>
  <si>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</si>
  <si>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</si>
  <si>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</si>
  <si>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</si>
  <si>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</si>
  <si>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</si>
  <si>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</si>
  <si>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</si>
  <si>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</si>
  <si>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</si>
  <si>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</si>
  <si>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</si>
  <si>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</si>
  <si>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</si>
  <si>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</si>
  <si>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</si>
  <si>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</si>
  <si>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</si>
  <si>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</si>
  <si>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</si>
  <si>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</si>
  <si>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</si>
  <si>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</si>
  <si>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</si>
  <si>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</si>
  <si>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</si>
  <si>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</si>
  <si>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</si>
  <si>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</si>
  <si>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</si>
  <si>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</si>
  <si>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</si>
  <si>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</si>
  <si>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</si>
  <si>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</si>
  <si>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</si>
  <si>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</si>
  <si>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</si>
  <si>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</si>
  <si>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</si>
  <si>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</si>
  <si>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</si>
  <si>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</si>
  <si>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</si>
  <si>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</si>
  <si>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</si>
  <si>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</si>
  <si>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</si>
  <si>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</si>
  <si>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</si>
  <si>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</si>
  <si>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</si>
  <si>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</si>
  <si>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</si>
  <si>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</si>
  <si>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</si>
  <si>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</si>
  <si>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</si>
  <si>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</si>
  <si>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</si>
  <si>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</si>
  <si>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</si>
  <si>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</si>
  <si>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</si>
  <si>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</si>
  <si>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</si>
  <si>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</si>
  <si>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</si>
  <si>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</si>
  <si>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</si>
  <si>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</si>
  <si>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</si>
  <si>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</si>
  <si>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</si>
  <si>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</si>
  <si>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</si>
  <si>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</si>
  <si>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</si>
  <si>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</si>
  <si>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</si>
  <si>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</si>
  <si>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</si>
  <si>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</si>
  <si>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</si>
  <si>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</si>
  <si>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</si>
  <si>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</si>
  <si>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</si>
  <si>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</si>
  <si>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</si>
  <si>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</si>
  <si>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</si>
  <si>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</si>
  <si>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</si>
  <si>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</si>
  <si>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</si>
  <si>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</si>
  <si>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</si>
  <si>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</si>
  <si>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</si>
  <si>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</si>
  <si>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</si>
  <si>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</si>
  <si>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</si>
  <si>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</si>
  <si>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</si>
  <si>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</si>
  <si>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</si>
  <si>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</si>
  <si>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</si>
  <si>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</si>
  <si>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</si>
  <si>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</si>
  <si>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</si>
  <si>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</si>
  <si>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</si>
  <si>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</si>
  <si>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</si>
  <si>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</si>
  <si>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</si>
  <si>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</si>
  <si>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</si>
  <si>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</si>
  <si>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</si>
  <si>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</si>
  <si>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</si>
  <si>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</si>
  <si>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</si>
  <si>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</si>
  <si>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</si>
  <si>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</si>
  <si>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</si>
  <si>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</si>
  <si>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</si>
  <si>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</si>
  <si>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</si>
  <si>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</si>
  <si>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</si>
  <si>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</si>
  <si>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</si>
  <si>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</si>
  <si>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</si>
  <si>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</si>
  <si>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</si>
  <si>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</si>
  <si>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</si>
  <si>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</si>
  <si>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</si>
  <si>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</si>
  <si>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</si>
  <si>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</si>
  <si>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</si>
  <si>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</si>
  <si>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</si>
  <si>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</si>
  <si>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</si>
  <si>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</si>
  <si>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</si>
  <si>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</si>
  <si>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</si>
  <si>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</si>
  <si>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</si>
  <si>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</si>
  <si>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</si>
  <si>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</si>
  <si>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</si>
  <si>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</si>
  <si>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</si>
  <si>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</si>
  <si>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</si>
  <si>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</si>
  <si>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</si>
  <si>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</si>
  <si>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</si>
  <si>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</si>
  <si>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</si>
  <si>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</si>
  <si>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</si>
  <si>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</si>
  <si>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</si>
  <si>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</si>
  <si>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</si>
  <si>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</si>
  <si>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</si>
  <si>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</si>
  <si>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</si>
  <si>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</si>
  <si>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</si>
  <si>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</si>
  <si>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</si>
  <si>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</si>
  <si>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</si>
  <si>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</si>
  <si>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</si>
  <si>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</si>
  <si>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</si>
  <si>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</si>
  <si>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</si>
  <si>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</si>
  <si>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</si>
  <si>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</si>
  <si>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</si>
  <si>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</si>
  <si>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</si>
  <si>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</si>
  <si>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</si>
  <si>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</si>
  <si>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</si>
  <si>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</si>
  <si>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</si>
  <si>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</si>
  <si>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</si>
  <si>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</si>
  <si>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</si>
  <si>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</si>
  <si>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</si>
  <si>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</si>
  <si>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</si>
  <si>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</si>
  <si>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</si>
  <si>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</si>
  <si>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</si>
  <si>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</si>
  <si>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</si>
  <si>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</si>
  <si>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</si>
  <si>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</si>
  <si>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</si>
  <si>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</si>
  <si>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</si>
  <si>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</si>
  <si>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</si>
  <si>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</si>
  <si>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</si>
  <si>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</si>
  <si>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</si>
  <si>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</si>
  <si>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</si>
  <si>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</si>
  <si>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</si>
  <si>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</si>
  <si>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</si>
  <si>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</si>
  <si>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</si>
  <si>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</si>
  <si>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</si>
  <si>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</si>
  <si>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</si>
  <si>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</si>
  <si>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</si>
  <si>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</si>
  <si>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</si>
  <si>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</si>
  <si>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</si>
  <si>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</si>
  <si>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</si>
  <si>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</si>
  <si>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</si>
  <si>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</si>
  <si>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</si>
  <si>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</si>
  <si>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</si>
  <si>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</si>
  <si>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</si>
  <si>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</si>
  <si>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</si>
  <si>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</si>
  <si>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</si>
  <si>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</si>
  <si>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</si>
  <si>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</si>
  <si>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</si>
  <si>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</si>
  <si>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</si>
  <si>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</si>
  <si>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</si>
  <si>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</si>
  <si>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</si>
  <si>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</si>
  <si>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</si>
  <si>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</si>
  <si>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</si>
  <si>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</si>
  <si>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</si>
  <si>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</si>
  <si>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</si>
  <si>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</si>
  <si>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</si>
  <si>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</si>
  <si>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</si>
  <si>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</si>
  <si>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</si>
  <si>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</si>
  <si>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</si>
  <si>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</si>
  <si>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</si>
  <si>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</si>
  <si>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</si>
  <si>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</si>
  <si>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</si>
  <si>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</si>
  <si>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</si>
  <si>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</si>
  <si>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</si>
  <si>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</si>
  <si>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</si>
  <si>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</si>
  <si>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</si>
  <si>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</si>
  <si>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</si>
  <si>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</si>
  <si>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</si>
  <si>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</si>
  <si>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</si>
  <si>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</si>
  <si>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</si>
  <si>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</si>
  <si>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</si>
  <si>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</si>
  <si>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</si>
  <si>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</si>
  <si>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</si>
  <si>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</si>
  <si>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</si>
  <si>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</si>
  <si>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</si>
  <si>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</si>
  <si>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</si>
  <si>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</si>
  <si>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</si>
  <si>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</si>
  <si>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</si>
  <si>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</si>
  <si>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</si>
  <si>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</si>
  <si>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</si>
  <si>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</si>
  <si>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</si>
  <si>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</si>
  <si>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</si>
  <si>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</si>
  <si>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</si>
  <si>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</si>
  <si>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</si>
  <si>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</si>
  <si>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</si>
  <si>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</si>
  <si>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</si>
  <si>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</si>
  <si>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</si>
  <si>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</si>
  <si>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</si>
  <si>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</si>
  <si>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</si>
  <si>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</si>
  <si>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</si>
  <si>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</si>
  <si>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</si>
  <si>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</si>
  <si>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</si>
  <si>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</si>
  <si>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</si>
  <si>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</si>
  <si>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</si>
  <si>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</si>
  <si>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</si>
  <si>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</si>
  <si>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</si>
  <si>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</si>
  <si>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</si>
  <si>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</si>
  <si>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</si>
  <si>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</si>
  <si>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</si>
  <si>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</si>
  <si>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</si>
  <si>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</si>
  <si>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</si>
  <si>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</si>
  <si>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</si>
  <si>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</si>
  <si>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</si>
  <si>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</si>
  <si>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</si>
  <si>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</si>
  <si>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</si>
  <si>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</si>
  <si>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</si>
  <si>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</si>
  <si>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</si>
  <si>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</si>
  <si>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</si>
  <si>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</si>
  <si>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</si>
  <si>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</si>
  <si>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</si>
  <si>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</si>
  <si>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</si>
  <si>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</si>
  <si>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</si>
  <si>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</si>
  <si>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</si>
  <si>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</si>
  <si>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</si>
  <si>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</si>
  <si>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</si>
  <si>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</si>
  <si>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</si>
  <si>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</si>
  <si>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</si>
  <si>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</si>
  <si>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</si>
  <si>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</si>
  <si>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</si>
  <si>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</si>
  <si>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</si>
  <si>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</si>
  <si>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</si>
  <si>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</si>
  <si>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</si>
  <si>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</si>
  <si>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</si>
  <si>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</si>
  <si>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</si>
  <si>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</si>
  <si>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</si>
  <si>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</si>
  <si>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</si>
  <si>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</si>
  <si>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</si>
  <si>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</si>
  <si>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</si>
  <si>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</si>
  <si>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</si>
  <si>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</si>
  <si>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</si>
  <si>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</si>
  <si>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</si>
  <si>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</si>
  <si>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</si>
  <si>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</si>
  <si>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</si>
  <si>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</si>
  <si>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</si>
  <si>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</si>
  <si>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</si>
  <si>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</si>
  <si>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</si>
  <si>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</si>
  <si>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</si>
  <si>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</si>
  <si>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</si>
  <si>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</si>
  <si>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</si>
  <si>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</si>
  <si>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</si>
  <si>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</si>
  <si>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</si>
  <si>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</si>
  <si>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</si>
  <si>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</si>
  <si>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</si>
  <si>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</si>
  <si>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</si>
  <si>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</si>
  <si>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</si>
  <si>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</si>
  <si>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</si>
  <si>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</si>
  <si>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</si>
  <si>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</si>
  <si>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</si>
  <si>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</si>
  <si>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</si>
  <si>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</si>
  <si>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</si>
  <si>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</si>
  <si>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</si>
  <si>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</si>
  <si>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</si>
  <si>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</si>
  <si>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</si>
  <si>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</si>
  <si>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</si>
  <si>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</si>
  <si>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</si>
  <si>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</si>
  <si>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</si>
  <si>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</si>
  <si>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</si>
  <si>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</si>
  <si>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</si>
  <si>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</si>
  <si>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</si>
  <si>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</si>
  <si>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</si>
  <si>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</si>
  <si>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</si>
  <si>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</si>
  <si>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</si>
  <si>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</si>
  <si>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</si>
  <si>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</si>
  <si>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</si>
  <si>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</si>
  <si>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</si>
  <si>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</si>
  <si>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</si>
  <si>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</si>
  <si>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</si>
  <si>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</si>
  <si>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</si>
  <si>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</si>
  <si>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</si>
  <si>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</si>
  <si>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</si>
  <si>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</si>
  <si>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</si>
  <si>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</si>
  <si>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</si>
  <si>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</si>
  <si>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</si>
  <si>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</si>
  <si>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</si>
  <si>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</si>
  <si>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</si>
  <si>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</si>
  <si>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</si>
  <si>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</si>
  <si>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</si>
  <si>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</si>
  <si>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</si>
  <si>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</si>
  <si>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</si>
  <si>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</si>
  <si>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</si>
  <si>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</si>
  <si>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</si>
  <si>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</si>
  <si>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</si>
  <si>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</si>
  <si>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</si>
  <si>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</si>
  <si>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</si>
  <si>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</si>
  <si>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</si>
  <si>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</si>
  <si>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</si>
  <si>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</si>
  <si>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</si>
  <si>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</si>
  <si>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</si>
  <si>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</si>
  <si>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</si>
  <si>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</si>
  <si>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</si>
  <si>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</si>
  <si>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</si>
  <si>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</si>
  <si>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</si>
  <si>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</si>
  <si>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</si>
  <si>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</si>
  <si>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</si>
  <si>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</si>
  <si>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</si>
  <si>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</si>
  <si>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</si>
  <si>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</si>
  <si>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</si>
  <si>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</si>
  <si>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</si>
  <si>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</si>
  <si>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</si>
  <si>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</si>
  <si>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</si>
  <si>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</si>
  <si>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</si>
  <si>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</si>
  <si>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</si>
  <si>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</si>
  <si>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</si>
  <si>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</si>
  <si>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</si>
  <si>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</si>
  <si>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</si>
  <si>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</si>
  <si>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</si>
  <si>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</si>
  <si>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</si>
  <si>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</si>
  <si>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</si>
  <si>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</si>
  <si>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</si>
  <si>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</si>
  <si>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</si>
  <si>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</si>
  <si>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</si>
  <si>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</si>
  <si>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</si>
  <si>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</si>
  <si>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</si>
  <si>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</si>
  <si>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</si>
  <si>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</si>
  <si>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</si>
  <si>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</si>
  <si>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</si>
  <si>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</si>
  <si>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</si>
  <si>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</si>
  <si>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</si>
  <si>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</si>
  <si>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</si>
  <si>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</si>
  <si>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</si>
  <si>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</si>
  <si>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</si>
  <si>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</si>
  <si>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</si>
  <si>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</si>
  <si>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</si>
  <si>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</si>
  <si>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</si>
  <si>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</si>
  <si>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</si>
  <si>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</si>
  <si>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</si>
  <si>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</si>
  <si>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</si>
  <si>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</si>
  <si>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</si>
  <si>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</si>
  <si>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</si>
  <si>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</si>
  <si>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</si>
  <si>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</si>
  <si>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</si>
  <si>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</si>
  <si>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</si>
  <si>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</si>
  <si>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</si>
  <si>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</si>
  <si>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</si>
  <si>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</si>
  <si>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</si>
  <si>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</si>
  <si>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</si>
  <si>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</si>
  <si>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</si>
  <si>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</si>
  <si>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</si>
  <si>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</si>
  <si>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</si>
  <si>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</si>
  <si>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</si>
  <si>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</si>
  <si>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</si>
  <si>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</si>
  <si>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</si>
  <si>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</si>
  <si>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</si>
  <si>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</si>
  <si>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</si>
  <si>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</si>
  <si>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</si>
  <si>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</si>
  <si>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</si>
  <si>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</si>
  <si>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</si>
  <si>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</si>
  <si>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</si>
  <si>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</si>
  <si>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</si>
  <si>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</si>
  <si>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</si>
  <si>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</si>
  <si>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</si>
  <si>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</si>
  <si>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</si>
  <si>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</si>
  <si>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</si>
  <si>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</si>
  <si>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</si>
  <si>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</si>
  <si>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</si>
  <si>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</si>
  <si>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</si>
  <si>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</si>
  <si>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</si>
  <si>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</si>
  <si>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</si>
  <si>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</si>
  <si>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</si>
  <si>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</si>
  <si>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</si>
  <si>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</si>
  <si>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</si>
  <si>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</si>
  <si>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</si>
  <si>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</si>
  <si>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</si>
  <si>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</si>
  <si>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</si>
  <si>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</si>
  <si>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</si>
  <si>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</si>
  <si>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</si>
  <si>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</si>
  <si>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</si>
  <si>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</si>
  <si>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</si>
  <si>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</si>
  <si>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</si>
  <si>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</si>
  <si>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</si>
  <si>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</si>
  <si>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</si>
  <si>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</si>
  <si>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</si>
  <si>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</si>
  <si>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</si>
  <si>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</si>
  <si>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</si>
  <si>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</si>
  <si>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</si>
  <si>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</si>
  <si>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</si>
  <si>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</si>
  <si>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</si>
  <si>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</si>
  <si>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</si>
  <si>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</si>
  <si>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</si>
  <si>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</si>
  <si>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</si>
  <si>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</si>
  <si>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</si>
  <si>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</si>
  <si>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</si>
  <si>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</si>
  <si>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</si>
  <si>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</si>
  <si>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</si>
  <si>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</si>
  <si>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</si>
  <si>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</si>
  <si>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</si>
  <si>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</si>
  <si>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</si>
  <si>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</si>
  <si>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</si>
  <si>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</si>
  <si>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</si>
  <si>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</si>
  <si>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</si>
  <si>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</si>
  <si>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</si>
  <si>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</si>
  <si>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</si>
  <si>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</si>
  <si>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</si>
  <si>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</si>
  <si>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</si>
  <si>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</si>
  <si>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</si>
  <si>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</si>
  <si>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</si>
  <si>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</si>
  <si>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</si>
  <si>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</si>
  <si>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</si>
  <si>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</si>
  <si>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</si>
  <si>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</si>
  <si>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</si>
  <si>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</si>
  <si>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</si>
  <si>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</si>
  <si>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</si>
  <si>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</si>
  <si>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</si>
  <si>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</si>
  <si>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</si>
  <si>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</si>
  <si>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</si>
  <si>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</si>
  <si>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</si>
  <si>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</si>
  <si>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</si>
  <si>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</si>
  <si>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</si>
  <si>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</si>
  <si>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</si>
  <si>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</si>
  <si>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</si>
  <si>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</si>
  <si>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</si>
  <si>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</si>
  <si>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</si>
  <si>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</si>
  <si>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</si>
  <si>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</si>
  <si>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</si>
  <si>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</si>
  <si>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</si>
  <si>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</si>
  <si>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</si>
  <si>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</si>
  <si>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</si>
  <si>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</si>
  <si>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</si>
  <si>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</si>
  <si>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</si>
  <si>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</si>
  <si>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</si>
  <si>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</si>
  <si>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</si>
  <si>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</si>
  <si>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</si>
  <si>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</si>
  <si>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</si>
  <si>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</si>
  <si>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</si>
  <si>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</si>
  <si>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</si>
  <si>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</si>
  <si>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</si>
  <si>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</si>
  <si>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</si>
  <si>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</si>
  <si>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</si>
  <si>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</si>
  <si>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</si>
  <si>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</si>
  <si>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</si>
  <si>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</si>
  <si>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</si>
  <si>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</si>
  <si>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</si>
  <si>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</si>
  <si>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</si>
  <si>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</si>
  <si>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</si>
  <si>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</si>
  <si>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</si>
  <si>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</si>
  <si>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</si>
  <si>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</si>
  <si>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</si>
  <si>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</si>
  <si>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</si>
  <si>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</si>
  <si>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</si>
  <si>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</si>
  <si>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</si>
  <si>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</si>
  <si>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</si>
  <si>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</si>
  <si>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</si>
  <si>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</si>
  <si>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</si>
  <si>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</si>
  <si>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</si>
  <si>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</si>
  <si>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</si>
  <si>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</si>
  <si>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</si>
  <si>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</si>
  <si>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</si>
  <si>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</si>
  <si>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</si>
  <si>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</si>
  <si>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</si>
  <si>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</si>
  <si>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</si>
  <si>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</si>
  <si>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</si>
  <si>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</si>
  <si>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</si>
  <si>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</si>
  <si>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</si>
  <si>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</si>
  <si>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</si>
  <si>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</si>
  <si>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</si>
  <si>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</si>
  <si>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</si>
  <si>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</si>
  <si>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</si>
  <si>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</si>
  <si>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</si>
  <si>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</si>
  <si>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</si>
  <si>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</si>
  <si>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</si>
  <si>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</si>
  <si>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</si>
  <si>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</si>
  <si>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</si>
  <si>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</si>
  <si>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</si>
  <si>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</si>
  <si>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</si>
  <si>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</si>
  <si>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</si>
  <si>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</si>
  <si>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</si>
  <si>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</si>
  <si>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</si>
  <si>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</si>
  <si>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</si>
  <si>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</si>
  <si>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</si>
  <si>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</si>
  <si>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</si>
  <si>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</si>
  <si>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</si>
  <si>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</si>
  <si>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</si>
  <si>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</si>
  <si>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</si>
  <si>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</si>
  <si>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</si>
  <si>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</si>
  <si>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</si>
  <si>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</si>
  <si>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</si>
  <si>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</si>
  <si>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</si>
  <si>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</si>
  <si>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</si>
  <si>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</si>
  <si>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</si>
  <si>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</si>
  <si>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</si>
  <si>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</si>
  <si>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</si>
  <si>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</si>
  <si>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</si>
  <si>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</si>
  <si>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</si>
  <si>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</si>
  <si>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</si>
  <si>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</si>
  <si>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</si>
  <si>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</si>
  <si>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</si>
  <si>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</si>
  <si>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</si>
  <si>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</si>
  <si>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</si>
  <si>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</si>
  <si>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</si>
  <si>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</si>
  <si>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</si>
  <si>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</si>
  <si>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</si>
  <si>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</si>
  <si>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</si>
  <si>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</si>
  <si>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</si>
  <si>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</si>
  <si>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</si>
  <si>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</si>
  <si>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</si>
  <si>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</si>
  <si>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</si>
  <si>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</si>
  <si>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</si>
  <si>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</si>
  <si>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</si>
  <si>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</si>
  <si>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</si>
  <si>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</si>
  <si>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</si>
  <si>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</si>
  <si>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</si>
  <si>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</si>
  <si>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</si>
  <si>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</si>
  <si>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</si>
  <si>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</si>
  <si>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</si>
  <si>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</si>
  <si>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</si>
  <si>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</si>
  <si>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</si>
  <si>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</si>
  <si>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</si>
  <si>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</si>
  <si>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</si>
  <si>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</si>
  <si>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</si>
  <si>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</si>
  <si>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</si>
  <si>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</si>
  <si>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</si>
  <si>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</si>
  <si>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</si>
  <si>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</si>
  <si>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</si>
  <si>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</si>
  <si>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</si>
  <si>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</si>
  <si>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</si>
  <si>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</si>
  <si>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</si>
  <si>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</si>
  <si>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</si>
  <si>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</si>
  <si>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</si>
  <si>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</si>
  <si>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</si>
  <si>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</si>
  <si>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</si>
  <si>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</si>
  <si>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</si>
  <si>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</si>
  <si>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</si>
  <si>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</si>
  <si>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</si>
  <si>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</si>
  <si>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</si>
  <si>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</si>
  <si>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</si>
  <si>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</si>
  <si>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</si>
  <si>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</si>
  <si>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</si>
  <si>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</si>
  <si>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</si>
  <si>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</si>
  <si>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</si>
  <si>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</si>
  <si>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</si>
  <si>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</si>
  <si>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</si>
  <si>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</si>
  <si>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</si>
  <si>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</si>
  <si>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</si>
  <si>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</si>
  <si>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</si>
  <si>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</si>
  <si>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</si>
  <si>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</si>
  <si>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</si>
  <si>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</si>
  <si>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</si>
  <si>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</si>
  <si>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</si>
  <si>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</si>
  <si>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</si>
  <si>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</si>
  <si>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</si>
  <si>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</si>
  <si>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</si>
  <si>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</si>
  <si>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</si>
  <si>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</si>
  <si>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</si>
  <si>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</si>
  <si>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</si>
  <si>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</si>
  <si>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</si>
  <si>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</si>
  <si>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</si>
  <si>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</si>
  <si>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</si>
  <si>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</si>
  <si>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</si>
  <si>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</si>
  <si>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</si>
  <si>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</si>
  <si>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</si>
  <si>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</si>
  <si>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</si>
  <si>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</si>
  <si>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</si>
  <si>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</si>
  <si>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</si>
  <si>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</si>
  <si>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</si>
  <si>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</si>
  <si>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</si>
  <si>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</si>
  <si>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</si>
  <si>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</si>
  <si>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</si>
  <si>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</si>
  <si>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</si>
  <si>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</si>
  <si>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</si>
  <si>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</si>
  <si>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</si>
  <si>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</si>
  <si>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</si>
  <si>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</si>
  <si>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</si>
  <si>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</si>
  <si>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</si>
  <si>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</si>
  <si>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</si>
  <si>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</si>
  <si>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</si>
  <si>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</si>
  <si>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</si>
  <si>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</si>
  <si>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</si>
  <si>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</si>
  <si>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</si>
  <si>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</si>
  <si>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</si>
  <si>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</si>
  <si>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</si>
  <si>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</si>
  <si>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</si>
  <si>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</si>
  <si>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</si>
  <si>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</si>
  <si>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</si>
  <si>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</si>
  <si>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</si>
  <si>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</si>
  <si>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</si>
  <si>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</si>
  <si>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</si>
  <si>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</si>
  <si>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</si>
  <si>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</si>
  <si>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</si>
  <si>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</si>
  <si>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</si>
  <si>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</si>
  <si>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</si>
  <si>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</si>
  <si>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</si>
  <si>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</si>
  <si>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</si>
  <si>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</si>
  <si>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</si>
  <si>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</si>
  <si>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</si>
  <si>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</si>
  <si>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</si>
  <si>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</si>
  <si>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</si>
  <si>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</si>
  <si>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</si>
  <si>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</si>
  <si>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</si>
  <si>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</si>
  <si>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</si>
  <si>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</si>
  <si>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</si>
  <si>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</si>
  <si>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</si>
  <si>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</si>
  <si>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</si>
  <si>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</si>
  <si>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</si>
  <si>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</si>
  <si>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</si>
  <si>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</si>
  <si>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</si>
  <si>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</si>
  <si>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</si>
  <si>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</si>
  <si>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</si>
  <si>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</si>
  <si>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</si>
  <si>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</si>
  <si>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</si>
  <si>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</si>
  <si>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</si>
  <si>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</si>
  <si>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</si>
  <si>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</si>
  <si>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</si>
  <si>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</si>
  <si>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</si>
  <si>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</si>
  <si>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</si>
  <si>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</si>
  <si>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</si>
  <si>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</si>
  <si>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</si>
  <si>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</si>
  <si>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</si>
  <si>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</si>
  <si>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</si>
  <si>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</si>
  <si>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</si>
  <si>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</si>
  <si>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</si>
  <si>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</si>
  <si>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</si>
  <si>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</si>
  <si>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</si>
  <si>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</si>
  <si>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</si>
  <si>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</si>
  <si>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</si>
  <si>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</si>
  <si>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</si>
  <si>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</si>
  <si>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</si>
  <si>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</si>
  <si>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</si>
  <si>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</si>
  <si>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</si>
  <si>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</si>
  <si>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</si>
  <si>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</si>
  <si>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</si>
  <si>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</si>
  <si>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</si>
  <si>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</si>
  <si>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</si>
  <si>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</si>
  <si>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</si>
  <si>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</si>
  <si>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</si>
  <si>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</si>
  <si>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</si>
  <si>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</si>
  <si>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</si>
  <si>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</si>
  <si>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</si>
  <si>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</si>
  <si>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</si>
  <si>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</si>
  <si>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</si>
  <si>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</si>
  <si>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</si>
  <si>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</si>
  <si>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</si>
  <si>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</si>
  <si>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</si>
  <si>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</si>
  <si>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</si>
  <si>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</si>
  <si>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</si>
  <si>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</si>
  <si>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</si>
  <si>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</si>
  <si>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</si>
  <si>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</si>
  <si>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</si>
  <si>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</si>
  <si>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</si>
  <si>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</si>
  <si>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</si>
  <si>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</si>
  <si>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</si>
  <si>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</si>
  <si>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</si>
  <si>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</si>
  <si>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</si>
  <si>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</si>
  <si>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</si>
  <si>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</si>
  <si>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</si>
  <si>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</si>
  <si>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</si>
  <si>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</si>
  <si>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</si>
  <si>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</si>
  <si>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</si>
  <si>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</si>
  <si>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</si>
  <si>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</si>
  <si>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</si>
  <si>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</si>
  <si>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</si>
  <si>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</si>
  <si>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</si>
  <si>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</si>
  <si>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</si>
  <si>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</si>
  <si>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</si>
  <si>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</si>
  <si>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</si>
  <si>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</si>
  <si>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</si>
  <si>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</si>
  <si>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</si>
  <si>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</si>
  <si>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</si>
  <si>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</si>
  <si>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</si>
  <si>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</si>
  <si>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</si>
  <si>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</si>
  <si>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</si>
  <si>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</si>
  <si>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</si>
  <si>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</si>
  <si>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</si>
  <si>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</si>
  <si>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</si>
  <si>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</si>
  <si>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</si>
  <si>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</si>
  <si>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</si>
  <si>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</si>
  <si>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</si>
  <si>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</si>
  <si>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</si>
  <si>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</si>
  <si>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</si>
  <si>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</si>
  <si>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</si>
  <si>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</si>
  <si>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</si>
  <si>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</si>
  <si>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</si>
  <si>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</si>
  <si>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</si>
  <si>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</si>
  <si>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</si>
  <si>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</si>
  <si>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</si>
  <si>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</si>
  <si>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</si>
  <si>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</si>
  <si>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</si>
  <si>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</si>
  <si>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</si>
  <si>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</si>
  <si>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</si>
  <si>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</si>
  <si>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</si>
  <si>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</si>
  <si>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</si>
  <si>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</si>
  <si>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</si>
  <si>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</si>
  <si>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</si>
  <si>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</si>
  <si>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</si>
  <si>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</si>
  <si>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</si>
  <si>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</si>
  <si>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</si>
  <si>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</si>
  <si>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</si>
  <si>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</si>
  <si>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</si>
  <si>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</si>
  <si>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</si>
  <si>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</si>
  <si>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</si>
  <si>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</si>
  <si>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</si>
  <si>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</si>
  <si>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</si>
  <si>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</si>
  <si>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</si>
  <si>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</si>
  <si>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</si>
  <si>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</si>
  <si>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</si>
  <si>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</si>
  <si>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</si>
  <si>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</si>
  <si>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</si>
  <si>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</si>
  <si>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</si>
  <si>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</si>
  <si>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</si>
  <si>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</si>
  <si>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</si>
  <si>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</si>
  <si>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</si>
  <si>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</si>
  <si>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</si>
  <si>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</si>
  <si>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</si>
  <si>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</si>
  <si>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</si>
  <si>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</si>
  <si>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</si>
  <si>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</si>
  <si>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</si>
  <si>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</si>
  <si>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</si>
  <si>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</si>
  <si>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</si>
  <si>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</si>
  <si>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</si>
  <si>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</si>
  <si>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</si>
  <si>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</si>
  <si>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</si>
  <si>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</si>
  <si>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</si>
  <si>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</si>
  <si>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</si>
  <si>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</si>
  <si>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</si>
  <si>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</si>
  <si>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</si>
  <si>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</si>
  <si>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</si>
  <si>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</si>
  <si>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</si>
  <si>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</si>
  <si>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</si>
  <si>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</si>
  <si>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</si>
  <si>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</si>
  <si>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</si>
  <si>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</si>
  <si>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</si>
  <si>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</si>
  <si>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</si>
  <si>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</si>
  <si>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</si>
  <si>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</si>
  <si>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</si>
  <si>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</si>
  <si>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</si>
  <si>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</si>
  <si>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</si>
  <si>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</si>
  <si>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</si>
  <si>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</si>
  <si>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</si>
  <si>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</si>
  <si>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</si>
  <si>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</si>
  <si>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</si>
  <si>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</si>
  <si>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</si>
  <si>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</si>
  <si>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</si>
  <si>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</si>
  <si>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</si>
  <si>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</si>
  <si>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</si>
  <si>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</si>
  <si>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</si>
  <si>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</si>
  <si>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</si>
  <si>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</si>
  <si>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</si>
  <si>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</si>
  <si>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</si>
  <si>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</si>
  <si>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</si>
  <si>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</si>
  <si>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</si>
  <si>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</si>
  <si>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</si>
  <si>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</si>
  <si>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</si>
  <si>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</si>
  <si>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</si>
  <si>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</si>
  <si>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</si>
  <si>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</si>
  <si>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</si>
  <si>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</si>
  <si>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</si>
  <si>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</si>
  <si>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</si>
  <si>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</si>
  <si>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</si>
  <si>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</si>
  <si>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</si>
  <si>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</si>
  <si>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</si>
  <si>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</si>
  <si>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</si>
  <si>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</si>
  <si>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</si>
  <si>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</si>
  <si>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</si>
  <si>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</si>
  <si>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</si>
  <si>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</si>
  <si>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</si>
  <si>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</si>
  <si>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</si>
  <si>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</si>
  <si>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</si>
  <si>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</si>
  <si>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</si>
  <si>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</si>
  <si>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</si>
  <si>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</si>
  <si>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</si>
  <si>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</si>
  <si>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</si>
  <si>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</si>
  <si>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</si>
  <si>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</si>
  <si>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</si>
  <si>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</si>
  <si>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</si>
  <si>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</si>
  <si>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</si>
  <si>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</si>
  <si>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</si>
  <si>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</si>
  <si>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</si>
  <si>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</si>
  <si>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</si>
  <si>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</si>
  <si>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</si>
  <si>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</si>
  <si>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</si>
  <si>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</si>
  <si>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</si>
  <si>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</si>
  <si>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</si>
  <si>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</si>
  <si>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</si>
  <si>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</si>
  <si>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</si>
  <si>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</si>
  <si>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</si>
  <si>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</si>
  <si>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</si>
  <si>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</si>
  <si>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</si>
  <si>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</si>
  <si>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</si>
  <si>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</si>
  <si>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</si>
  <si>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</si>
  <si>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</si>
  <si>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</si>
  <si>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</si>
  <si>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</si>
  <si>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</si>
  <si>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</si>
  <si>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</si>
  <si>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</si>
  <si>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</si>
  <si>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</si>
  <si>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</si>
  <si>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</si>
  <si>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</si>
  <si>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</si>
  <si>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</si>
  <si>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</si>
  <si>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</si>
  <si>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</si>
  <si>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</si>
  <si>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</si>
  <si>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</si>
  <si>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</si>
  <si>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</si>
  <si>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</si>
  <si>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</si>
  <si>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</si>
  <si>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</si>
  <si>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</si>
  <si>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</si>
  <si>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</si>
  <si>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</si>
  <si>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</si>
  <si>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</si>
  <si>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</si>
  <si>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</si>
  <si>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</si>
  <si>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</si>
  <si>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</si>
  <si>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</si>
  <si>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</si>
  <si>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</si>
  <si>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</si>
  <si>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</si>
  <si>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</si>
  <si>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</si>
  <si>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</si>
  <si>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</si>
  <si>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</si>
  <si>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</si>
  <si>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</si>
  <si>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</si>
  <si>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</si>
  <si>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</si>
  <si>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</si>
  <si>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</si>
  <si>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</si>
  <si>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</si>
  <si>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</si>
  <si>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</si>
  <si>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</si>
  <si>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</si>
  <si>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</si>
  <si>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</si>
  <si>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</si>
  <si>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</si>
  <si>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</si>
  <si>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</si>
  <si>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</si>
  <si>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</si>
  <si>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</si>
  <si>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</si>
  <si>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</si>
  <si>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</si>
  <si>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</si>
  <si>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</si>
  <si>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</si>
  <si>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</si>
  <si>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</si>
  <si>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</si>
  <si>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</si>
  <si>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</si>
  <si>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</si>
  <si>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</si>
  <si>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</si>
  <si>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</si>
  <si>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</si>
  <si>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</si>
  <si>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</si>
  <si>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</si>
  <si>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</si>
  <si>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</si>
  <si>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</si>
  <si>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</si>
  <si>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</si>
  <si>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</si>
  <si>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</si>
  <si>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</si>
  <si>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</si>
  <si>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</si>
  <si>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</si>
  <si>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</si>
  <si>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</si>
  <si>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</si>
  <si>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</si>
  <si>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</si>
  <si>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</si>
  <si>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</si>
  <si>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</si>
  <si>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</si>
  <si>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</si>
  <si>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</si>
  <si>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</si>
  <si>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</si>
  <si>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</si>
  <si>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</si>
  <si>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</si>
  <si>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</si>
  <si>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</si>
  <si>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</si>
  <si>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</si>
  <si>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</si>
  <si>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</si>
  <si>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</si>
  <si>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</si>
  <si>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</si>
  <si>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</si>
  <si>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</si>
  <si>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</si>
  <si>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</si>
  <si>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</si>
  <si>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</si>
  <si>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</si>
  <si>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</si>
  <si>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</si>
  <si>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</si>
  <si>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</si>
  <si>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</si>
  <si>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</si>
  <si>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</si>
  <si>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</si>
  <si>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</si>
  <si>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</si>
  <si>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</si>
  <si>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</si>
  <si>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</si>
  <si>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</si>
  <si>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</si>
  <si>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</si>
  <si>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</si>
  <si>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</si>
  <si>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</si>
  <si>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</si>
  <si>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</si>
  <si>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</si>
  <si>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</si>
  <si>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</si>
  <si>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</si>
  <si>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</si>
  <si>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</si>
  <si>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</si>
  <si>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</si>
  <si>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</si>
  <si>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</si>
  <si>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</si>
  <si>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</si>
  <si>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</si>
  <si>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</si>
  <si>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</si>
  <si>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</si>
  <si>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</si>
  <si>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</si>
  <si>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</si>
  <si>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</si>
  <si>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</si>
  <si>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</si>
  <si>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</si>
  <si>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</si>
  <si>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</si>
  <si>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</si>
  <si>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</si>
  <si>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</si>
  <si>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</si>
  <si>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</si>
  <si>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</si>
  <si>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</si>
  <si>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</si>
  <si>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</si>
  <si>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</si>
  <si>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</si>
  <si>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</si>
  <si>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</si>
  <si>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</si>
  <si>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</si>
  <si>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</si>
  <si>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</si>
  <si>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</si>
  <si>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</si>
  <si>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</si>
  <si>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</si>
  <si>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</si>
  <si>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</si>
  <si>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</si>
  <si>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</si>
  <si>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</si>
  <si>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</si>
  <si>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</si>
  <si>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</si>
  <si>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</si>
  <si>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</si>
  <si>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</si>
  <si>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</si>
  <si>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</si>
  <si>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</si>
  <si>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</si>
  <si>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</si>
  <si>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</si>
  <si>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</si>
  <si>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</si>
  <si>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</si>
  <si>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</si>
  <si>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</si>
  <si>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</si>
  <si>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</si>
  <si>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</si>
  <si>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</si>
  <si>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</si>
  <si>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</si>
  <si>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</si>
  <si>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</si>
  <si>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</si>
  <si>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</si>
  <si>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</si>
  <si>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</si>
  <si>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</si>
  <si>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</si>
  <si>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</si>
  <si>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</si>
  <si>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</si>
  <si>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</si>
  <si>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</si>
  <si>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</si>
  <si>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</si>
  <si>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</si>
  <si>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</si>
  <si>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</si>
  <si>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</si>
  <si>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</si>
  <si>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</si>
  <si>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</si>
  <si>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</si>
  <si>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</si>
  <si>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</si>
  <si>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</si>
  <si>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</si>
  <si>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</si>
  <si>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</si>
  <si>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</si>
  <si>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</si>
  <si>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</si>
  <si>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</si>
  <si>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</si>
  <si>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</si>
  <si>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</si>
  <si>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</si>
  <si>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</si>
  <si>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</si>
  <si>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</si>
  <si>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</si>
  <si>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</si>
  <si>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</si>
  <si>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</si>
  <si>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</si>
  <si>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</si>
  <si>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</si>
  <si>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</si>
  <si>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</si>
  <si>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</si>
  <si>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</si>
  <si>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</si>
  <si>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</si>
  <si>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</si>
  <si>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</si>
  <si>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</si>
  <si>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</si>
  <si>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</si>
  <si>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</si>
  <si>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</si>
  <si>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</si>
  <si>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</si>
  <si>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</si>
  <si>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</si>
  <si>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</si>
  <si>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</si>
  <si>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</si>
  <si>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</si>
  <si>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</si>
  <si>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</si>
  <si>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</si>
  <si>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</si>
  <si>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</si>
  <si>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</si>
  <si>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</si>
  <si>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</si>
  <si>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</si>
  <si>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</si>
  <si>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</si>
  <si>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</si>
  <si>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</si>
  <si>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</si>
  <si>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</si>
  <si>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</si>
  <si>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</si>
  <si>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</si>
  <si>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</si>
  <si>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</si>
  <si>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</si>
  <si>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</si>
  <si>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</si>
  <si>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</si>
  <si>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</si>
  <si>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</si>
  <si>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</si>
  <si>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</si>
  <si>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</si>
  <si>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</si>
  <si>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</si>
  <si>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</si>
  <si>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</si>
  <si>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</si>
  <si>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</si>
  <si>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</si>
  <si>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</si>
  <si>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</si>
  <si>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</si>
  <si>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</si>
  <si>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</si>
  <si>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</si>
  <si>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</si>
  <si>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</si>
  <si>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</si>
  <si>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</si>
  <si>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</si>
  <si>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</si>
  <si>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</si>
  <si>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</si>
  <si>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</si>
  <si>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</si>
  <si>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</si>
  <si>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</si>
  <si>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</si>
  <si>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</si>
  <si>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</si>
  <si>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</si>
  <si>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</si>
  <si>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</si>
  <si>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</si>
  <si>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</si>
  <si>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</si>
  <si>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</si>
  <si>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</si>
  <si>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</si>
  <si>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</si>
  <si>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</si>
  <si>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</si>
  <si>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</si>
  <si>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</si>
  <si>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</si>
  <si>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</si>
  <si>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</si>
  <si>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</si>
  <si>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</si>
  <si>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</si>
  <si>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</si>
  <si>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</si>
  <si>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</si>
  <si>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</si>
  <si>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</si>
  <si>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</si>
  <si>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</si>
  <si>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</si>
  <si>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</si>
  <si>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</si>
  <si>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</si>
  <si>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</si>
  <si>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</si>
  <si>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</si>
  <si>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</si>
  <si>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</si>
  <si>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</si>
  <si>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</si>
  <si>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</si>
  <si>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</si>
  <si>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</si>
  <si>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</si>
  <si>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</si>
  <si>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</si>
  <si>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</si>
  <si>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</si>
  <si>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</si>
  <si>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</si>
  <si>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</si>
  <si>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</si>
  <si>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</si>
  <si>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</si>
  <si>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</si>
  <si>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</si>
  <si>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</si>
  <si>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</si>
  <si>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</si>
  <si>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</si>
  <si>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</si>
  <si>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</si>
  <si>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</si>
  <si>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</si>
  <si>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</si>
  <si>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</si>
  <si>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</si>
  <si>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</si>
  <si>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</si>
  <si>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</si>
  <si>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</si>
  <si>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</si>
  <si>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</si>
  <si>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</si>
  <si>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</si>
  <si>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</si>
  <si>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</si>
  <si>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</si>
  <si>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</si>
  <si>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</si>
  <si>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</si>
  <si>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</si>
  <si>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</si>
  <si>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</si>
  <si>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</si>
  <si>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</si>
  <si>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</si>
  <si>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</si>
  <si>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</si>
  <si>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</si>
  <si>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</si>
  <si>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</si>
  <si>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</si>
  <si>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</si>
  <si>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</si>
  <si>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</si>
  <si>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</si>
  <si>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</si>
  <si>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</si>
  <si>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</si>
  <si>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</si>
  <si>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</si>
  <si>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</si>
  <si>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</si>
  <si>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</si>
  <si>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</si>
  <si>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</si>
  <si>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</si>
  <si>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</si>
  <si>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</si>
  <si>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</si>
  <si>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</si>
  <si>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</si>
  <si>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</si>
  <si>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</si>
  <si>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</si>
  <si>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</si>
  <si>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</si>
  <si>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</si>
  <si>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</si>
  <si>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</si>
  <si>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</si>
  <si>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</si>
  <si>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</si>
  <si>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</si>
  <si>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</si>
  <si>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</si>
  <si>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</si>
  <si>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</si>
  <si>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</si>
  <si>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</si>
  <si>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</si>
  <si>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</si>
  <si>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</si>
  <si>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</si>
  <si>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</si>
  <si>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</si>
  <si>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</si>
  <si>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</si>
  <si>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</si>
  <si>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</si>
  <si>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</si>
  <si>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</si>
  <si>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</si>
  <si>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</si>
  <si>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</si>
  <si>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</si>
  <si>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</si>
  <si>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</si>
  <si>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</si>
  <si>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</si>
  <si>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</si>
  <si>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</si>
  <si>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</si>
  <si>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</si>
  <si>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</si>
  <si>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</si>
  <si>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</si>
  <si>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</si>
  <si>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</si>
  <si>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</si>
  <si>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</si>
  <si>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</si>
  <si>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</si>
  <si>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</si>
  <si>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</si>
  <si>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</si>
  <si>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</si>
  <si>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</si>
  <si>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</si>
  <si>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</si>
  <si>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</si>
  <si>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</si>
  <si>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</si>
  <si>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</si>
  <si>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</si>
  <si>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</si>
  <si>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</si>
  <si>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</si>
  <si>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</si>
  <si>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</si>
  <si>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</si>
  <si>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</si>
  <si>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</si>
  <si>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</si>
  <si>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</si>
  <si>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</si>
  <si>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</si>
  <si>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</si>
  <si>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</si>
  <si>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</si>
  <si>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</si>
  <si>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</si>
  <si>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</si>
  <si>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</si>
  <si>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</si>
  <si>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</si>
  <si>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</si>
  <si>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</si>
  <si>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</si>
  <si>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</si>
  <si>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</si>
  <si>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</si>
  <si>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</si>
  <si>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</si>
  <si>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</si>
  <si>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</si>
  <si>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</si>
  <si>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</si>
  <si>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</si>
  <si>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</si>
  <si>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</si>
  <si>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</si>
  <si>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</si>
  <si>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</si>
  <si>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</si>
  <si>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</si>
  <si>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</si>
  <si>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</si>
  <si>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</si>
  <si>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</si>
  <si>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</si>
  <si>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</si>
  <si>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</si>
  <si>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</si>
  <si>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</si>
  <si>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</si>
  <si>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</si>
  <si>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</si>
  <si>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</si>
  <si>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</si>
  <si>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</si>
  <si>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</si>
  <si>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</si>
  <si>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</si>
  <si>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</si>
  <si>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</si>
  <si>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</si>
  <si>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</si>
  <si>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</si>
  <si>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</si>
  <si>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</si>
  <si>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</si>
  <si>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</si>
  <si>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</si>
  <si>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</si>
  <si>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</si>
  <si>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</si>
  <si>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</si>
  <si>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</si>
  <si>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</si>
  <si>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</si>
  <si>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</si>
  <si>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</si>
  <si>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</si>
  <si>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</si>
  <si>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</si>
  <si>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</si>
  <si>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</si>
  <si>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</si>
  <si>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</si>
  <si>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</si>
  <si>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</si>
  <si>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</si>
  <si>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</si>
  <si>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</si>
  <si>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</si>
  <si>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</si>
  <si>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</si>
  <si>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</si>
  <si>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</si>
  <si>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</si>
  <si>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</si>
  <si>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</si>
  <si>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</si>
  <si>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</si>
  <si>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</si>
  <si>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</si>
  <si>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</si>
  <si>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</si>
  <si>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</si>
  <si>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</si>
  <si>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</si>
  <si>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</si>
  <si>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</si>
  <si>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</si>
  <si>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</si>
  <si>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</si>
  <si>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</si>
  <si>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</si>
  <si>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</si>
  <si>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</si>
  <si>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</si>
  <si>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</si>
  <si>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</si>
  <si>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</si>
  <si>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</si>
  <si>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</si>
  <si>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</si>
  <si>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</si>
  <si>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</si>
  <si>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</si>
  <si>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</si>
  <si>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</si>
  <si>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</si>
  <si>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</si>
  <si>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</si>
  <si>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</si>
  <si>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</si>
  <si>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</si>
  <si>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</si>
  <si>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</si>
  <si>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</si>
  <si>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</si>
  <si>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</si>
  <si>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</si>
  <si>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</si>
  <si>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</si>
  <si>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</si>
  <si>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</si>
  <si>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</si>
  <si>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</si>
  <si>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</si>
  <si>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</si>
  <si>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</si>
  <si>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</si>
  <si>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</si>
  <si>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</si>
  <si>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</si>
  <si>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</si>
  <si>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</si>
  <si>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</si>
  <si>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</si>
  <si>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</si>
  <si>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</si>
  <si>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</si>
  <si>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</si>
  <si>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</si>
  <si>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</si>
  <si>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</si>
  <si>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</si>
  <si>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</si>
  <si>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</si>
  <si>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</si>
  <si>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</si>
  <si>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</si>
  <si>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</si>
  <si>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</si>
  <si>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</si>
  <si>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</si>
  <si>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</si>
  <si>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</si>
  <si>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</si>
  <si>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</si>
  <si>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</si>
  <si>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</si>
  <si>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</si>
  <si>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</si>
  <si>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</si>
  <si>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</si>
  <si>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</si>
  <si>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</si>
  <si>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</si>
  <si>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</si>
  <si>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</si>
  <si>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</si>
  <si>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</si>
  <si>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</si>
  <si>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</si>
  <si>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</si>
  <si>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</si>
  <si>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</si>
  <si>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</si>
  <si>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</si>
  <si>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</si>
  <si>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</si>
  <si>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</si>
  <si>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</si>
  <si>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</si>
  <si>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</si>
  <si>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</si>
  <si>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</si>
  <si>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</si>
  <si>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</si>
  <si>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</si>
  <si>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</si>
  <si>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</si>
  <si>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</si>
  <si>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</si>
  <si>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</si>
  <si>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</si>
  <si>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</si>
  <si>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</si>
  <si>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</si>
  <si>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</si>
  <si>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</si>
  <si>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</si>
  <si>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</si>
  <si>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</si>
  <si>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</si>
  <si>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</si>
  <si>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</si>
  <si>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</si>
  <si>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</si>
  <si>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</si>
  <si>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</si>
  <si>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</si>
  <si>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</si>
  <si>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</si>
  <si>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</si>
  <si>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</si>
  <si>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</si>
  <si>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</si>
  <si>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</si>
  <si>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</si>
  <si>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</si>
  <si>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</si>
  <si>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</si>
  <si>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</si>
  <si>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</si>
  <si>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</si>
  <si>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</si>
  <si>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</si>
  <si>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</si>
  <si>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</si>
  <si>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</si>
  <si>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</si>
  <si>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</si>
  <si>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</si>
  <si>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</si>
  <si>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</si>
  <si>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</si>
  <si>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</si>
  <si>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</si>
  <si>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</si>
  <si>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</si>
  <si>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</si>
  <si>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</si>
  <si>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</si>
  <si>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</si>
  <si>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</si>
  <si>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</si>
  <si>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</si>
  <si>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</si>
  <si>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</si>
  <si>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</si>
  <si>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</si>
  <si>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</si>
  <si>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</si>
  <si>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</si>
  <si>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</si>
  <si>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</si>
  <si>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</si>
  <si>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</si>
  <si>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</si>
  <si>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</si>
  <si>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</si>
  <si>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</si>
  <si>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</si>
  <si>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</si>
  <si>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</si>
  <si>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</si>
  <si>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</si>
  <si>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</si>
  <si>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</si>
  <si>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</si>
  <si>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</si>
  <si>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</si>
  <si>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</si>
  <si>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</si>
  <si>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</si>
  <si>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</si>
  <si>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</si>
  <si>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</si>
  <si>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</si>
  <si>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</si>
  <si>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</si>
  <si>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</si>
  <si>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</si>
  <si>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</si>
  <si>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</si>
  <si>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</si>
  <si>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</si>
  <si>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</si>
  <si>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</si>
  <si>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</si>
  <si>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</si>
  <si>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</si>
  <si>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</si>
  <si>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</si>
  <si>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</si>
  <si>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</si>
  <si>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</si>
  <si>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</si>
  <si>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</si>
  <si>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</si>
  <si>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</si>
  <si>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</si>
  <si>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</si>
  <si>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</si>
  <si>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</si>
  <si>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</si>
  <si>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</si>
  <si>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</si>
  <si>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</si>
  <si>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</si>
  <si>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</si>
  <si>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</si>
  <si>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</si>
  <si>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</si>
  <si>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</si>
  <si>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</si>
  <si>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</si>
  <si>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</si>
  <si>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</si>
  <si>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</si>
  <si>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</si>
  <si>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</si>
  <si>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</si>
  <si>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</si>
  <si>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</si>
  <si>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</si>
  <si>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</si>
  <si>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</si>
  <si>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</si>
  <si>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</si>
  <si>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</si>
  <si>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</si>
  <si>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</si>
  <si>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</si>
  <si>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</si>
  <si>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</si>
  <si>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</si>
  <si>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</si>
  <si>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</si>
  <si>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</si>
  <si>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</si>
  <si>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</si>
  <si>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</si>
  <si>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</si>
  <si>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</si>
  <si>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</si>
  <si>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</si>
  <si>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</si>
  <si>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</si>
  <si>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</si>
  <si>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</si>
  <si>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</si>
  <si>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</si>
  <si>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</si>
  <si>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</si>
  <si>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</si>
  <si>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</si>
  <si>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</si>
  <si>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</si>
  <si>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</si>
  <si>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</si>
  <si>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</si>
  <si>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</si>
  <si>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</si>
  <si>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</si>
  <si>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</si>
  <si>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</si>
  <si>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</si>
  <si>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</si>
  <si>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</si>
  <si>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</si>
  <si>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</si>
  <si>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</si>
  <si>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</si>
  <si>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</si>
  <si>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</si>
  <si>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</si>
  <si>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</si>
  <si>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</si>
  <si>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</si>
  <si>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</si>
  <si>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</si>
  <si>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</si>
  <si>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</si>
  <si>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</si>
  <si>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</si>
  <si>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</si>
  <si>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</si>
  <si>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</si>
  <si>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</si>
  <si>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</si>
  <si>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</si>
  <si>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</si>
  <si>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</si>
  <si>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</si>
  <si>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</si>
  <si>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</si>
  <si>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</si>
  <si>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</si>
  <si>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</si>
  <si>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</si>
  <si>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</si>
  <si>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</si>
  <si>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</si>
  <si>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</si>
  <si>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</si>
  <si>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</si>
  <si>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</si>
  <si>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</si>
  <si>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</si>
  <si>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</si>
  <si>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</si>
  <si>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</si>
  <si>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</si>
  <si>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</si>
  <si>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</si>
  <si>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</si>
  <si>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</si>
  <si>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</si>
  <si>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</si>
  <si>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</si>
  <si>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</si>
  <si>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</si>
  <si>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</si>
  <si>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</si>
  <si>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</si>
  <si>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</si>
  <si>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</si>
  <si>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</si>
  <si>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</si>
  <si>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</si>
  <si>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</si>
  <si>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</si>
  <si>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</si>
  <si>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</si>
  <si>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</si>
  <si>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</si>
  <si>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</si>
  <si>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</si>
  <si>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</si>
  <si>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</si>
  <si>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</si>
  <si>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</si>
  <si>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</si>
  <si>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</si>
  <si>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</si>
  <si>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</si>
  <si>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</si>
  <si>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</si>
  <si>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</si>
  <si>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</si>
  <si>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</si>
  <si>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</si>
  <si>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</si>
  <si>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</si>
  <si>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</si>
  <si>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</si>
  <si>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</si>
  <si>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</si>
  <si>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</si>
  <si>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</si>
  <si>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</si>
  <si>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</si>
  <si>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</si>
  <si>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</si>
  <si>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</si>
  <si>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</si>
  <si>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</si>
  <si>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</si>
  <si>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</si>
  <si>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</si>
  <si>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</si>
  <si>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</si>
  <si>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</si>
  <si>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</si>
  <si>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</si>
  <si>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</si>
  <si>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</si>
  <si>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</si>
  <si>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</si>
  <si>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</si>
  <si>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</si>
  <si>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</si>
  <si>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</si>
  <si>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</si>
  <si>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</si>
  <si>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</si>
  <si>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</si>
  <si>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</si>
  <si>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</si>
  <si>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</si>
  <si>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</si>
  <si>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</si>
  <si>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</si>
  <si>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</si>
  <si>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</si>
  <si>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</si>
  <si>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</si>
  <si>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</si>
  <si>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</si>
  <si>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</si>
  <si>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</si>
  <si>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</si>
  <si>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</si>
  <si>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</si>
  <si>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</si>
  <si>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</si>
  <si>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</si>
  <si>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</si>
  <si>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</si>
  <si>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</si>
  <si>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</si>
  <si>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</si>
  <si>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</si>
  <si>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</si>
  <si>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</si>
  <si>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</si>
  <si>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</si>
  <si>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</si>
  <si>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</si>
  <si>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</si>
  <si>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</si>
  <si>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</si>
  <si>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</si>
  <si>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</si>
  <si>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</si>
  <si>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</si>
  <si>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</si>
  <si>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</si>
  <si>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</si>
  <si>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</si>
  <si>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</si>
  <si>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</si>
  <si>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</si>
  <si>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</si>
  <si>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</si>
  <si>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</si>
  <si>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</si>
  <si>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</si>
  <si>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</si>
  <si>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</si>
  <si>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</si>
  <si>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</si>
  <si>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</si>
  <si>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</si>
  <si>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</si>
  <si>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</si>
  <si>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</si>
  <si>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</si>
  <si>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</si>
  <si>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</si>
  <si>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</si>
  <si>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</si>
  <si>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</si>
  <si>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</si>
  <si>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</si>
  <si>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</si>
  <si>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</si>
  <si>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</si>
  <si>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</si>
  <si>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</si>
  <si>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</si>
  <si>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</si>
  <si>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</si>
  <si>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</si>
  <si>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</si>
  <si>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</si>
  <si>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</si>
  <si>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</si>
  <si>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</si>
  <si>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</si>
  <si>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</si>
  <si>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</si>
  <si>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</si>
  <si>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</si>
  <si>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</si>
  <si>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</si>
  <si>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</si>
  <si>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</si>
  <si>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</si>
  <si>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</si>
  <si>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</si>
  <si>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</si>
  <si>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</si>
  <si>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</si>
  <si>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</si>
  <si>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</si>
  <si>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</si>
  <si>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</si>
  <si>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</si>
  <si>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</si>
  <si>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</si>
  <si>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</si>
  <si>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</si>
  <si>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</si>
  <si>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</si>
  <si>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</si>
  <si>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</si>
  <si>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</si>
  <si>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</si>
  <si>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</si>
  <si>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</si>
  <si>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</si>
  <si>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</si>
  <si>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</si>
  <si>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</si>
  <si>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</si>
  <si>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</si>
  <si>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</si>
  <si>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</si>
  <si>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</si>
  <si>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</si>
  <si>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</si>
  <si>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</si>
  <si>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</si>
  <si>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</si>
  <si>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</si>
  <si>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</si>
  <si>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</si>
  <si>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</si>
  <si>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</si>
  <si>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</si>
  <si>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</si>
  <si>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</si>
  <si>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</si>
  <si>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</si>
  <si>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</si>
  <si>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</si>
  <si>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</si>
  <si>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</si>
  <si>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</si>
  <si>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</si>
  <si>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</si>
  <si>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</si>
  <si>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</si>
  <si>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</si>
  <si>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</si>
  <si>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</si>
  <si>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</si>
  <si>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</si>
  <si>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</si>
  <si>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</si>
  <si>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</si>
  <si>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</si>
  <si>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</si>
  <si>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</si>
  <si>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</si>
  <si>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</si>
  <si>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</si>
  <si>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</si>
  <si>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</si>
  <si>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</si>
  <si>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</si>
  <si>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</si>
  <si>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</si>
  <si>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</si>
  <si>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</si>
  <si>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</si>
  <si>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</si>
  <si>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</si>
  <si>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</si>
  <si>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</si>
  <si>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</si>
  <si>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</si>
  <si>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</si>
  <si>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</si>
  <si>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</si>
  <si>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</si>
  <si>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</si>
  <si>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</si>
  <si>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</si>
  <si>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</si>
  <si>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</si>
  <si>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</si>
  <si>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</si>
  <si>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</si>
  <si>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</si>
  <si>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</si>
  <si>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</si>
  <si>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</si>
  <si>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</si>
  <si>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</si>
  <si>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</si>
  <si>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</si>
  <si>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</si>
  <si>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</si>
  <si>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</si>
  <si>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</si>
  <si>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</si>
  <si>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</si>
  <si>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</si>
  <si>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</si>
  <si>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</si>
  <si>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</si>
  <si>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</si>
  <si>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</si>
  <si>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</si>
  <si>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</si>
  <si>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</si>
  <si>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</si>
  <si>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</si>
  <si>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</si>
  <si>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</si>
  <si>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</si>
  <si>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</si>
  <si>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</si>
  <si>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</si>
  <si>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</si>
  <si>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</si>
  <si>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</si>
  <si>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</si>
  <si>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</si>
  <si>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</si>
  <si>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</si>
  <si>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</si>
  <si>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</si>
  <si>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</si>
  <si>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</si>
  <si>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</si>
  <si>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</si>
  <si>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</si>
  <si>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</si>
  <si>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</si>
  <si>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</si>
  <si>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</si>
  <si>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</si>
  <si>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</si>
  <si>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</si>
  <si>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</si>
  <si>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</si>
  <si>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</si>
  <si>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</si>
  <si>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</si>
  <si>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</si>
  <si>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</si>
  <si>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</si>
  <si>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</si>
  <si>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</si>
  <si>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</si>
  <si>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</si>
  <si>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</si>
  <si>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</si>
  <si>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</si>
  <si>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</si>
  <si>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</si>
  <si>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</si>
  <si>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</si>
  <si>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</si>
  <si>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</si>
  <si>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</si>
  <si>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</si>
  <si>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</si>
  <si>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</si>
  <si>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</si>
  <si>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</si>
  <si>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</si>
  <si>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</si>
  <si>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</si>
  <si>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</si>
  <si>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</si>
  <si>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</si>
  <si>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</si>
  <si>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</si>
  <si>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</si>
  <si>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</si>
  <si>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</si>
  <si>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</si>
  <si>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</si>
  <si>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</si>
  <si>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</si>
  <si>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</si>
  <si>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</si>
  <si>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</si>
  <si>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</si>
  <si>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</si>
  <si>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</si>
  <si>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</si>
  <si>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</si>
  <si>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</si>
  <si>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</si>
  <si>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</si>
  <si>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</si>
  <si>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</si>
  <si>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</si>
  <si>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</si>
  <si>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</si>
  <si>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</si>
  <si>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</si>
  <si>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</si>
  <si>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</si>
  <si>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</si>
  <si>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</si>
  <si>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</si>
  <si>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</si>
  <si>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</si>
  <si>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</si>
  <si>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</si>
  <si>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</si>
  <si>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</si>
  <si>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</si>
  <si>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</si>
  <si>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</si>
  <si>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</si>
  <si>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</si>
  <si>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</si>
  <si>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</si>
  <si>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</si>
  <si>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</si>
  <si>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</si>
  <si>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</si>
  <si>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</si>
  <si>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</si>
  <si>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</si>
  <si>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</si>
  <si>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</si>
  <si>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</si>
  <si>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</si>
  <si>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</si>
  <si>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</si>
  <si>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</si>
  <si>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</si>
  <si>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</si>
  <si>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</si>
  <si>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</si>
  <si>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</si>
  <si>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</si>
  <si>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</si>
  <si>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</si>
  <si>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</si>
  <si>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</si>
  <si>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</si>
  <si>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</si>
  <si>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</si>
  <si>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</si>
  <si>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</si>
  <si>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</si>
  <si>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</si>
  <si>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</si>
  <si>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</si>
  <si>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</si>
  <si>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</si>
  <si>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</si>
  <si>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</si>
  <si>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</si>
  <si>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</si>
  <si>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</si>
  <si>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</si>
  <si>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</si>
  <si>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</si>
  <si>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</si>
  <si>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</si>
  <si>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</si>
  <si>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</si>
  <si>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</si>
  <si>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</si>
  <si>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</si>
  <si>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</si>
  <si>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</si>
  <si>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</si>
  <si>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</si>
  <si>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</si>
  <si>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</si>
  <si>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</si>
  <si>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</si>
  <si>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</si>
  <si>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</si>
  <si>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</si>
  <si>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</si>
  <si>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</si>
  <si>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</si>
  <si>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</si>
  <si>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</si>
  <si>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</si>
  <si>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</si>
  <si>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</si>
  <si>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</si>
  <si>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</si>
  <si>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</si>
  <si>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</si>
  <si>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</si>
  <si>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</si>
  <si>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</si>
  <si>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</si>
  <si>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</si>
  <si>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</si>
  <si>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</si>
  <si>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</si>
  <si>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</si>
  <si>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</si>
  <si>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</si>
  <si>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</si>
  <si>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</si>
  <si>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</si>
  <si>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</si>
  <si>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</si>
  <si>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</si>
  <si>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</si>
  <si>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</si>
  <si>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</si>
  <si>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</si>
  <si>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</si>
  <si>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</si>
  <si>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</si>
  <si>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</si>
  <si>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</si>
  <si>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</si>
  <si>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</si>
  <si>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</si>
  <si>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</si>
  <si>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</si>
  <si>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</si>
  <si>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</si>
  <si>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</si>
  <si>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</si>
  <si>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</si>
  <si>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</si>
  <si>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</si>
  <si>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</si>
  <si>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</si>
  <si>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</si>
  <si>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</si>
  <si>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</si>
  <si>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</si>
  <si>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</si>
  <si>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</si>
  <si>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</si>
  <si>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</si>
  <si>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</si>
  <si>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</si>
  <si>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</si>
  <si>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</si>
  <si>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</si>
  <si>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</si>
  <si>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</si>
  <si>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</si>
  <si>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</si>
  <si>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</si>
  <si>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</si>
  <si>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</si>
  <si>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</si>
  <si>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</si>
  <si>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</si>
  <si>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</si>
  <si>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</si>
  <si>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</si>
  <si>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</si>
  <si>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</si>
  <si>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</si>
  <si>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</si>
  <si>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</si>
  <si>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</si>
  <si>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</si>
  <si>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</si>
  <si>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</si>
  <si>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</si>
  <si>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</si>
  <si>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</si>
  <si>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</si>
  <si>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</si>
  <si>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</si>
  <si>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</si>
  <si>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</si>
  <si>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</si>
  <si>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</si>
  <si>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</si>
  <si>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</si>
  <si>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</si>
  <si>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</si>
  <si>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</si>
  <si>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</si>
  <si>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</si>
  <si>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</si>
  <si>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</si>
  <si>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</si>
  <si>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</si>
  <si>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</si>
  <si>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</si>
  <si>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</si>
  <si>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</si>
  <si>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</si>
  <si>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</si>
  <si>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</si>
  <si>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</si>
  <si>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</si>
  <si>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</si>
  <si>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</si>
  <si>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</si>
  <si>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</si>
  <si>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</si>
  <si>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</si>
  <si>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</si>
  <si>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</si>
  <si>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</si>
  <si>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</si>
  <si>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</si>
  <si>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</si>
  <si>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</si>
  <si>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</si>
  <si>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</si>
  <si>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</si>
  <si>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</si>
  <si>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</si>
  <si>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</si>
  <si>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</si>
  <si>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</si>
  <si>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</si>
  <si>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</si>
  <si>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</si>
  <si>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</si>
  <si>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</si>
  <si>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</si>
  <si>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</si>
  <si>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</si>
  <si>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</si>
  <si>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</si>
  <si>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</si>
  <si>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</si>
  <si>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</si>
  <si>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</si>
  <si>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</si>
  <si>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</si>
  <si>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</si>
  <si>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</si>
  <si>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</si>
  <si>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</si>
  <si>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</si>
  <si>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</si>
  <si>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</si>
  <si>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</si>
  <si>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</si>
  <si>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</si>
  <si>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</si>
  <si>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</si>
  <si>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</si>
  <si>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</si>
  <si>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</si>
  <si>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</si>
  <si>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</si>
  <si>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</si>
  <si>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</si>
  <si>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</si>
  <si>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</si>
  <si>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</si>
  <si>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</si>
  <si>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</si>
  <si>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</si>
  <si>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</si>
  <si>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</si>
  <si>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</si>
  <si>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</si>
  <si>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</si>
  <si>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</si>
  <si>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</si>
  <si>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</si>
  <si>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</si>
  <si>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</si>
  <si>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</si>
  <si>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</si>
  <si>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</si>
  <si>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</si>
  <si>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</si>
  <si>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</si>
  <si>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</si>
  <si>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</si>
  <si>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</si>
  <si>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</si>
  <si>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</si>
  <si>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</si>
  <si>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</si>
  <si>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</si>
  <si>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</si>
  <si>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</si>
  <si>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</si>
  <si>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</si>
  <si>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</si>
  <si>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</si>
  <si>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</si>
  <si>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</si>
  <si>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</si>
  <si>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</si>
  <si>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</si>
  <si>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</si>
  <si>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</si>
  <si>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</si>
  <si>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</si>
  <si>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</si>
  <si>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</si>
  <si>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</si>
  <si>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</si>
  <si>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</si>
  <si>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</si>
  <si>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</si>
  <si>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</si>
  <si>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</si>
  <si>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</si>
  <si>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</si>
  <si>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</si>
  <si>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</si>
  <si>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</si>
  <si>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</si>
  <si>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</si>
  <si>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</si>
  <si>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</si>
  <si>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</si>
  <si>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</si>
  <si>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</si>
  <si>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</si>
  <si>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</si>
  <si>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</si>
  <si>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</si>
  <si>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</si>
  <si>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</si>
  <si>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</si>
  <si>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</si>
  <si>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</si>
  <si>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</si>
  <si>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</si>
  <si>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</si>
  <si>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</si>
  <si>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</si>
  <si>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</si>
  <si>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</si>
  <si>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</si>
  <si>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</si>
  <si>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</si>
  <si>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</si>
  <si>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</si>
  <si>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</si>
  <si>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</si>
  <si>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</si>
  <si>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</si>
  <si>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</si>
  <si>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</si>
  <si>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</si>
  <si>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</si>
  <si>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</si>
  <si>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</si>
  <si>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</si>
  <si>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</si>
  <si>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</si>
  <si>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</si>
  <si>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</si>
  <si>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</si>
  <si>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</si>
  <si>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</si>
  <si>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</si>
  <si>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</si>
  <si>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</si>
  <si>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</si>
  <si>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</si>
  <si>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</si>
  <si>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</si>
  <si>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</si>
  <si>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</si>
  <si>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</si>
  <si>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</si>
  <si>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</si>
  <si>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</si>
  <si>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</si>
  <si>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</si>
  <si>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</si>
  <si>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</si>
  <si>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</si>
  <si>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</si>
  <si>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</si>
  <si>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</si>
  <si>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</si>
  <si>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</si>
  <si>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</si>
  <si>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</si>
  <si>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</si>
  <si>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</si>
  <si>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</si>
  <si>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</si>
  <si>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</si>
  <si>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</si>
  <si>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</si>
  <si>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</si>
  <si>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</si>
  <si>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</si>
  <si>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</si>
  <si>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</si>
  <si>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</si>
  <si>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</si>
  <si>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</si>
  <si>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</si>
  <si>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</si>
  <si>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</si>
  <si>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</si>
  <si>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</si>
  <si>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</si>
  <si>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</si>
  <si>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</si>
  <si>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</si>
  <si>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</si>
  <si>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</si>
  <si>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</si>
  <si>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</si>
  <si>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</si>
  <si>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</si>
  <si>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</si>
  <si>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</si>
  <si>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</si>
  <si>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</si>
  <si>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</si>
  <si>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</si>
  <si>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</si>
  <si>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</si>
  <si>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</si>
  <si>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</si>
  <si>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</si>
  <si>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</si>
  <si>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</si>
  <si>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</si>
  <si>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</si>
  <si>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</si>
  <si>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</si>
  <si>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</si>
  <si>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</si>
  <si>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</si>
  <si>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</si>
  <si>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</si>
  <si>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</si>
  <si>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</si>
  <si>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</si>
  <si>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</si>
  <si>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</si>
  <si>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</si>
  <si>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</si>
  <si>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</si>
  <si>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</si>
  <si>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</si>
  <si>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</si>
  <si>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</si>
  <si>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</si>
  <si>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</si>
  <si>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</si>
  <si>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</si>
  <si>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</si>
  <si>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</si>
  <si>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</si>
  <si>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</si>
  <si>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</si>
  <si>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</si>
  <si>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</si>
  <si>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</si>
  <si>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</si>
  <si>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</si>
  <si>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</si>
  <si>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</si>
  <si>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</si>
  <si>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</si>
  <si>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</si>
  <si>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</si>
  <si>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</si>
  <si>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</si>
  <si>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</si>
  <si>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</si>
  <si>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</si>
  <si>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</si>
  <si>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</si>
  <si>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</si>
  <si>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</si>
  <si>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</si>
  <si>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</si>
  <si>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</si>
  <si>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</si>
  <si>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</si>
  <si>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</si>
  <si>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</si>
  <si>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</si>
  <si>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</si>
  <si>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</si>
  <si>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</si>
  <si>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</si>
  <si>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</si>
  <si>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</si>
  <si>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</si>
  <si>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</si>
  <si>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</si>
  <si>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</si>
  <si>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</si>
  <si>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</si>
  <si>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</si>
  <si>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</si>
  <si>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</si>
  <si>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</si>
  <si>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</si>
  <si>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</si>
  <si>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</si>
  <si>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</si>
  <si>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</si>
  <si>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</si>
  <si>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</si>
  <si>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</si>
  <si>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</si>
  <si>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</si>
  <si>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</si>
  <si>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</si>
  <si>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</si>
  <si>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</si>
  <si>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</si>
  <si>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</si>
  <si>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</si>
  <si>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</si>
  <si>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</si>
  <si>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</si>
  <si>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</si>
  <si>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</si>
  <si>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</si>
  <si>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</si>
  <si>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</si>
  <si>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</si>
  <si>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</si>
  <si>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</si>
  <si>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</si>
  <si>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</si>
  <si>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</si>
  <si>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</si>
  <si>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</si>
  <si>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</si>
  <si>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</si>
  <si>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</si>
  <si>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</si>
  <si>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</si>
  <si>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</si>
  <si>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</si>
  <si>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</si>
  <si>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</si>
  <si>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</si>
  <si>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</si>
  <si>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</si>
  <si>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</si>
  <si>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</si>
  <si>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</si>
  <si>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</si>
  <si>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</si>
  <si>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</si>
  <si>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</si>
  <si>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</si>
  <si>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</si>
  <si>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</si>
  <si>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</si>
  <si>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</si>
  <si>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</si>
  <si>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</si>
  <si>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</si>
  <si>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</si>
  <si>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</si>
  <si>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</si>
  <si>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</si>
  <si>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</si>
  <si>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</si>
  <si>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</si>
  <si>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</si>
  <si>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</si>
  <si>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</si>
  <si>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</si>
  <si>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</si>
  <si>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</si>
  <si>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</si>
  <si>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</si>
  <si>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</si>
  <si>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</si>
  <si>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</si>
  <si>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</si>
  <si>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</si>
  <si>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</si>
  <si>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</si>
  <si>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</si>
  <si>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</si>
  <si>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</si>
  <si>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</si>
  <si>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</si>
  <si>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</si>
  <si>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</si>
  <si>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</si>
  <si>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</si>
  <si>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</si>
  <si>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</si>
  <si>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</si>
  <si>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</si>
  <si>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</si>
  <si>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</si>
  <si>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</si>
  <si>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</si>
  <si>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</si>
  <si>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</si>
  <si>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</si>
  <si>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</si>
  <si>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</si>
  <si>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</si>
  <si>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</si>
  <si>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</si>
  <si>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</si>
  <si>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</si>
  <si>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</si>
  <si>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</si>
  <si>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</si>
  <si>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</si>
  <si>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</si>
  <si>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</si>
  <si>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</si>
  <si>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</si>
  <si>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</si>
  <si>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</si>
  <si>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</si>
  <si>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</si>
  <si>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</si>
  <si>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</si>
  <si>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</si>
  <si>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</si>
  <si>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</si>
  <si>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</si>
  <si>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</si>
  <si>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</si>
  <si>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</si>
  <si>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</si>
  <si>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</si>
  <si>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</si>
  <si>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</si>
  <si>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</si>
  <si>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</si>
  <si>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</si>
  <si>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</si>
  <si>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</si>
  <si>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</si>
  <si>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</si>
  <si>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</si>
  <si>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</si>
  <si>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</si>
  <si>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</si>
  <si>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</si>
  <si>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</si>
  <si>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</si>
  <si>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</si>
  <si>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</si>
  <si>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</si>
  <si>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</si>
  <si>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</si>
  <si>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</si>
  <si>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</si>
  <si>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</si>
  <si>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</si>
  <si>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</si>
  <si>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</si>
  <si>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</si>
  <si>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</si>
  <si>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</si>
  <si>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</si>
  <si>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</si>
  <si>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</si>
  <si>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</si>
  <si>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</si>
  <si>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</si>
  <si>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</si>
  <si>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</si>
  <si>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</si>
  <si>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</si>
  <si>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</si>
  <si>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</si>
  <si>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</si>
  <si>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</si>
  <si>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</si>
  <si>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</si>
  <si>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</si>
  <si>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</si>
  <si>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</si>
  <si>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</si>
  <si>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</si>
  <si>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</si>
  <si>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</si>
  <si>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</si>
  <si>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</si>
  <si>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</si>
  <si>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</si>
  <si>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</si>
  <si>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</si>
  <si>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</si>
  <si>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</si>
  <si>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</si>
  <si>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</si>
  <si>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</si>
  <si>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</si>
  <si>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</si>
  <si>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</si>
  <si>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</si>
  <si>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</si>
  <si>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</si>
  <si>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</si>
  <si>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</si>
  <si>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</si>
  <si>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</si>
  <si>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</si>
  <si>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</si>
  <si>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</si>
  <si>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</si>
  <si>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</si>
  <si>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</si>
  <si>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</si>
  <si>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</si>
  <si>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</si>
  <si>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</si>
  <si>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</si>
  <si>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</si>
  <si>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</si>
  <si>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</si>
  <si>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</si>
  <si>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</si>
  <si>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</si>
  <si>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</si>
  <si>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</si>
  <si>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</si>
  <si>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</si>
  <si>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</si>
  <si>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</si>
  <si>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</si>
  <si>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</si>
  <si>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</si>
  <si>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</si>
  <si>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</si>
  <si>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</si>
  <si>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</si>
  <si>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</si>
  <si>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</si>
  <si>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</si>
  <si>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</si>
  <si>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</si>
  <si>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</si>
  <si>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</si>
  <si>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</si>
  <si>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</si>
  <si>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</si>
  <si>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</si>
  <si>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</si>
  <si>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</si>
  <si>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</si>
  <si>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</si>
  <si>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</si>
  <si>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</si>
  <si>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</si>
  <si>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</si>
  <si>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</si>
  <si>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</si>
  <si>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</si>
  <si>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</si>
  <si>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</si>
  <si>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</si>
  <si>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</si>
  <si>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</si>
  <si>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</si>
  <si>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</si>
  <si>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</si>
  <si>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</si>
  <si>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</si>
  <si>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</si>
  <si>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</si>
  <si>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</si>
  <si>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</si>
  <si>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</si>
  <si>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</si>
  <si>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</si>
  <si>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</si>
  <si>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</si>
  <si>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</si>
  <si>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</si>
  <si>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</si>
  <si>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</si>
  <si>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</si>
  <si>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</si>
  <si>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</si>
  <si>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</si>
  <si>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</si>
  <si>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</si>
  <si>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</si>
  <si>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</si>
  <si>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</si>
  <si>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</si>
  <si>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</si>
  <si>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</si>
  <si>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</si>
  <si>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</si>
  <si>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</si>
  <si>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</si>
  <si>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</si>
  <si>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</si>
  <si>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</si>
  <si>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</si>
  <si>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</si>
  <si>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</si>
  <si>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</si>
  <si>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</si>
  <si>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</si>
  <si>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</si>
  <si>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</si>
  <si>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</si>
  <si>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</si>
  <si>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</si>
  <si>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</si>
  <si>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</si>
  <si>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</si>
  <si>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</si>
  <si>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</si>
  <si>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</si>
  <si>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</si>
  <si>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</si>
  <si>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</si>
  <si>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</si>
  <si>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</si>
  <si>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</si>
  <si>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</si>
  <si>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</si>
  <si>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</si>
  <si>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</si>
  <si>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</si>
  <si>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</si>
  <si>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</si>
  <si>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</si>
  <si>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</si>
  <si>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</si>
  <si>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</si>
  <si>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</si>
  <si>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</si>
  <si>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</si>
  <si>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</si>
  <si>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</si>
  <si>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</si>
  <si>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</si>
  <si>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</si>
  <si>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</si>
  <si>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</si>
  <si>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</si>
  <si>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</si>
  <si>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</si>
  <si>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</si>
  <si>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</si>
  <si>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</si>
  <si>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</si>
  <si>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</si>
  <si>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</si>
  <si>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</si>
  <si>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</si>
  <si>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</si>
  <si>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</si>
  <si>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</si>
  <si>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</si>
  <si>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</si>
  <si>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</si>
  <si>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</si>
  <si>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</si>
  <si>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</si>
  <si>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</si>
  <si>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</si>
  <si>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</si>
  <si>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</si>
  <si>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</si>
  <si>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</si>
  <si>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</si>
  <si>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</si>
  <si>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</si>
  <si>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</si>
  <si>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</si>
  <si>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</si>
  <si>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</si>
  <si>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</si>
  <si>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</si>
  <si>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</si>
  <si>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</si>
  <si>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</si>
  <si>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</si>
  <si>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</si>
  <si>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</si>
  <si>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</si>
  <si>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</si>
  <si>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</si>
  <si>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</si>
  <si>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</si>
  <si>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</si>
  <si>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</si>
  <si>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</si>
  <si>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</si>
  <si>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</si>
  <si>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</si>
  <si>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</si>
  <si>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</si>
  <si>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</si>
  <si>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</si>
  <si>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</si>
  <si>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</si>
  <si>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</si>
  <si>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</si>
  <si>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</si>
  <si>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</si>
  <si>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</si>
  <si>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</si>
  <si>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</si>
  <si>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</si>
  <si>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</si>
  <si>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</si>
  <si>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</si>
  <si>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</si>
  <si>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</si>
  <si>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</si>
  <si>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</si>
  <si>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</si>
  <si>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</si>
  <si>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</si>
  <si>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</si>
  <si>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</si>
  <si>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</si>
  <si>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</si>
  <si>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</si>
  <si>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</si>
  <si>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</si>
  <si>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</si>
  <si>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</si>
  <si>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</si>
  <si>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</si>
  <si>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</si>
  <si>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</si>
  <si>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</si>
  <si>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</si>
  <si>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</si>
  <si>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</si>
  <si>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</si>
  <si>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</si>
  <si>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</si>
  <si>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</si>
  <si>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</si>
  <si>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</si>
  <si>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</si>
  <si>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</si>
  <si>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</si>
  <si>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</si>
  <si>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</si>
  <si>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</si>
  <si>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</si>
  <si>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</si>
  <si>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</si>
  <si>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</si>
  <si>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</si>
  <si>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</si>
  <si>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</si>
  <si>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</si>
  <si>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</si>
  <si>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</si>
  <si>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</si>
  <si>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</si>
  <si>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</si>
  <si>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</si>
  <si>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</si>
  <si>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</si>
  <si>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</si>
  <si>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</si>
  <si>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</si>
  <si>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</si>
  <si>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</si>
  <si>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</si>
  <si>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</si>
  <si>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</si>
  <si>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</si>
  <si>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</si>
  <si>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</si>
  <si>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</si>
  <si>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</si>
  <si>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</si>
  <si>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</si>
  <si>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</si>
  <si>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</si>
  <si>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</si>
  <si>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</si>
  <si>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</si>
  <si>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</si>
  <si>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</si>
  <si>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</si>
  <si>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</si>
  <si>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</si>
  <si>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</si>
  <si>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</si>
  <si>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</si>
  <si>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</si>
  <si>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</si>
  <si>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</si>
  <si>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</si>
  <si>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</si>
  <si>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</si>
  <si>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</si>
  <si>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</si>
  <si>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</si>
  <si>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</si>
  <si>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</si>
  <si>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</si>
  <si>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</si>
  <si>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</si>
  <si>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</si>
  <si>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</si>
  <si>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</si>
  <si>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</si>
  <si>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</si>
  <si>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</si>
  <si>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</si>
  <si>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</si>
  <si>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</si>
  <si>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</si>
  <si>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</si>
  <si>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</si>
  <si>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</si>
  <si>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</si>
  <si>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</si>
  <si>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</si>
  <si>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</si>
  <si>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</si>
  <si>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</si>
  <si>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</si>
  <si>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</si>
  <si>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</si>
  <si>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</si>
  <si>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</si>
  <si>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</si>
  <si>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</si>
  <si>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</si>
  <si>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</si>
  <si>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</si>
  <si>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</si>
  <si>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</si>
  <si>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</si>
  <si>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</si>
  <si>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</si>
  <si>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</si>
  <si>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</si>
  <si>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</si>
  <si>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</si>
  <si>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</si>
  <si>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</si>
  <si>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</si>
  <si>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</si>
  <si>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</si>
  <si>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</si>
  <si>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</si>
  <si>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</si>
  <si>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</si>
  <si>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</si>
  <si>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</si>
  <si>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</si>
  <si>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</si>
  <si>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</si>
  <si>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</si>
  <si>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</si>
  <si>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</si>
  <si>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</si>
  <si>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</si>
  <si>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</si>
  <si>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</si>
  <si>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</si>
  <si>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</si>
  <si>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</si>
  <si>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</si>
  <si>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</si>
  <si>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</si>
  <si>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</si>
  <si>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</si>
  <si>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</si>
  <si>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</si>
  <si>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</si>
  <si>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</si>
  <si>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</si>
  <si>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</si>
  <si>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</si>
  <si>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</si>
  <si>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</si>
  <si>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</si>
  <si>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</si>
  <si>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</si>
  <si>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</si>
  <si>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</si>
  <si>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</si>
  <si>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</si>
  <si>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</si>
  <si>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</si>
  <si>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</si>
  <si>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</si>
  <si>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</si>
  <si>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</si>
  <si>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</si>
  <si>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</si>
  <si>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</si>
  <si>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</si>
  <si>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</si>
  <si>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</si>
  <si>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</si>
  <si>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</si>
  <si>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</si>
  <si>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</si>
  <si>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</si>
  <si>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</si>
  <si>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</si>
  <si>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</si>
  <si>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</si>
  <si>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</si>
  <si>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</si>
  <si>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</si>
  <si>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</si>
  <si>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</si>
  <si>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</si>
  <si>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</si>
  <si>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</si>
  <si>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</si>
  <si>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</si>
  <si>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</si>
  <si>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</si>
  <si>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</si>
  <si>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</si>
  <si>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</si>
  <si>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</si>
  <si>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</si>
  <si>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</si>
  <si>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</si>
  <si>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</si>
  <si>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</si>
  <si>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</si>
  <si>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</si>
  <si>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</si>
  <si>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</si>
  <si>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</si>
  <si>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</si>
  <si>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</si>
  <si>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</si>
  <si>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</si>
  <si>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</si>
  <si>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</si>
  <si>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</si>
  <si>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</si>
  <si>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</si>
  <si>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</si>
  <si>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</si>
  <si>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</si>
  <si>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</si>
  <si>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</si>
  <si>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</si>
  <si>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</si>
  <si>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</si>
  <si>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</si>
  <si>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</si>
  <si>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</si>
  <si>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</si>
  <si>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</si>
  <si>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</si>
  <si>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</si>
  <si>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</si>
  <si>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</si>
  <si>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</si>
  <si>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</si>
  <si>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</si>
  <si>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</si>
  <si>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</si>
  <si>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</si>
  <si>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</si>
  <si>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</si>
  <si>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</si>
  <si>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</si>
  <si>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</si>
  <si>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</si>
  <si>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</si>
  <si>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</si>
  <si>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</si>
  <si>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</si>
  <si>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</si>
  <si>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</si>
  <si>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</si>
  <si>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</si>
  <si>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</si>
  <si>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</si>
  <si>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</si>
  <si>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</si>
  <si>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</si>
  <si>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</si>
  <si>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</si>
  <si>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</si>
  <si>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</si>
  <si>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</si>
  <si>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</si>
  <si>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</si>
  <si>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</si>
  <si>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</si>
  <si>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</si>
  <si>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</si>
  <si>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</si>
  <si>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</si>
  <si>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</si>
  <si>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</si>
  <si>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</si>
  <si>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</si>
  <si>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</si>
  <si>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</si>
  <si>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</si>
  <si>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</si>
  <si>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</si>
  <si>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</si>
  <si>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</si>
  <si>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</si>
  <si>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</si>
  <si>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</si>
  <si>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</si>
  <si>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</si>
  <si>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</si>
  <si>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</si>
  <si>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</si>
  <si>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</si>
  <si>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</si>
  <si>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</si>
  <si>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</si>
  <si>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</si>
  <si>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</si>
  <si>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</si>
  <si>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</si>
  <si>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</si>
  <si>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</si>
  <si>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</si>
  <si>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</si>
  <si>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</si>
  <si>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</si>
  <si>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</si>
  <si>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</si>
  <si>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</si>
  <si>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</si>
  <si>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</si>
  <si>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</si>
  <si>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</si>
  <si>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</si>
  <si>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</si>
  <si>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</si>
  <si>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</si>
  <si>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</si>
  <si>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</si>
  <si>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</si>
  <si>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</si>
  <si>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</si>
  <si>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</si>
  <si>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</si>
  <si>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</si>
  <si>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</si>
  <si>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</si>
  <si>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</si>
  <si>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</si>
  <si>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</si>
  <si>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</si>
  <si>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</si>
  <si>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</si>
  <si>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</si>
  <si>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</si>
  <si>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</si>
  <si>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</si>
  <si>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</si>
  <si>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</si>
  <si>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</si>
  <si>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</si>
  <si>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</si>
  <si>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</si>
  <si>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</si>
  <si>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</si>
  <si>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</si>
  <si>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</si>
  <si>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</si>
  <si>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</si>
  <si>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</si>
  <si>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</si>
  <si>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</si>
  <si>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</si>
  <si>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</si>
  <si>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</si>
  <si>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</si>
  <si>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</si>
  <si>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</si>
  <si>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</si>
  <si>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</si>
  <si>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</si>
  <si>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</si>
  <si>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</si>
  <si>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</si>
  <si>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</si>
  <si>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</si>
  <si>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</si>
  <si>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</si>
  <si>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</si>
  <si>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</si>
  <si>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</si>
  <si>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</si>
  <si>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</si>
  <si>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</si>
  <si>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</si>
  <si>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</si>
  <si>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</si>
  <si>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</si>
  <si>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</si>
  <si>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</si>
  <si>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</si>
  <si>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</si>
  <si>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</si>
  <si>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</si>
  <si>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</si>
  <si>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</si>
  <si>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</si>
  <si>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</si>
  <si>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</si>
  <si>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</si>
  <si>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</si>
  <si>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</si>
  <si>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</si>
  <si>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</si>
  <si>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</si>
  <si>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</si>
  <si>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</si>
  <si>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</si>
  <si>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</si>
  <si>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</si>
  <si>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</si>
  <si>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</si>
  <si>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</si>
  <si>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</si>
  <si>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</si>
  <si>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</si>
  <si>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</si>
  <si>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</si>
  <si>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</si>
  <si>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</si>
  <si>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</si>
  <si>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</si>
  <si>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</si>
  <si>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</si>
  <si>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</si>
  <si>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</si>
  <si>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</si>
  <si>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</si>
  <si>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</si>
  <si>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</si>
  <si>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</si>
  <si>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</si>
  <si>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</si>
  <si>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</si>
  <si>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</si>
  <si>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</si>
  <si>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</si>
  <si>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</si>
  <si>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</si>
  <si>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</si>
  <si>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</si>
  <si>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</si>
  <si>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</si>
  <si>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</si>
  <si>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</si>
  <si>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</si>
  <si>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</si>
  <si>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</si>
  <si>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</si>
  <si>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</si>
  <si>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</si>
  <si>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</si>
  <si>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</si>
  <si>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</si>
  <si>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</si>
  <si>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</si>
  <si>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</si>
  <si>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</si>
  <si>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</si>
  <si>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</si>
  <si>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</si>
  <si>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</si>
  <si>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</si>
  <si>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</si>
  <si>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</si>
  <si>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</si>
  <si>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</si>
  <si>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</si>
  <si>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</si>
  <si>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</si>
  <si>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</si>
  <si>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</si>
  <si>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</si>
  <si>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</si>
  <si>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</si>
  <si>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</si>
  <si>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</si>
  <si>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</si>
  <si>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</si>
  <si>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</si>
  <si>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</si>
  <si>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</si>
  <si>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</si>
  <si>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</si>
  <si>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</si>
  <si>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</si>
  <si>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</si>
  <si>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</si>
  <si>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</si>
  <si>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</si>
  <si>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</si>
  <si>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</si>
  <si>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</si>
  <si>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</si>
  <si>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</si>
  <si>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</si>
  <si>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</si>
  <si>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</si>
  <si>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</si>
  <si>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</si>
  <si>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</si>
  <si>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</si>
  <si>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</si>
  <si>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</si>
  <si>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</si>
  <si>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</si>
  <si>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</si>
  <si>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</si>
  <si>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</si>
  <si>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</si>
  <si>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</si>
  <si>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</si>
  <si>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</si>
  <si>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</si>
  <si>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</si>
  <si>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</si>
  <si>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</si>
  <si>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</si>
  <si>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</si>
  <si>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</si>
  <si>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</si>
  <si>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</si>
  <si>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</si>
  <si>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</si>
  <si>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</si>
  <si>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</si>
  <si>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</si>
  <si>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</si>
  <si>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</si>
  <si>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</si>
  <si>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</si>
  <si>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</si>
  <si>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</si>
  <si>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</si>
  <si>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</si>
  <si>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</si>
  <si>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</si>
  <si>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</si>
  <si>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</si>
  <si>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</si>
  <si>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</si>
  <si>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</si>
  <si>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</si>
  <si>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</si>
  <si>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</si>
  <si>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</si>
  <si>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</si>
  <si>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</si>
  <si>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</si>
  <si>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</si>
  <si>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</si>
  <si>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</si>
  <si>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</si>
  <si>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</si>
  <si>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</si>
  <si>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</si>
  <si>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</si>
  <si>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</si>
  <si>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</si>
  <si>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</si>
  <si>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</si>
  <si>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</si>
  <si>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</si>
  <si>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</si>
  <si>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</si>
  <si>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</si>
  <si>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</si>
  <si>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</si>
  <si>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</si>
  <si>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</si>
  <si>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</si>
  <si>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</si>
  <si>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</si>
  <si>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</si>
  <si>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</si>
  <si>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</si>
  <si>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</si>
  <si>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</si>
  <si>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</si>
  <si>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</si>
  <si>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</si>
  <si>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</si>
  <si>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</si>
  <si>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</si>
  <si>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</si>
  <si>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</si>
  <si>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</si>
  <si>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</si>
  <si>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</si>
  <si>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</si>
  <si>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</si>
  <si>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</si>
  <si>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</si>
  <si>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</si>
  <si>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</si>
  <si>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</si>
  <si>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</si>
  <si>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</si>
  <si>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</si>
  <si>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</si>
  <si>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</si>
  <si>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</si>
  <si>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</si>
  <si>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</si>
  <si>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</si>
  <si>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</si>
  <si>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</si>
  <si>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</si>
  <si>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</si>
  <si>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</si>
  <si>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</si>
  <si>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</si>
  <si>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</si>
  <si>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</si>
  <si>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</si>
  <si>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</si>
  <si>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</si>
  <si>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</si>
  <si>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</si>
  <si>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</si>
  <si>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</si>
  <si>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</si>
  <si>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</si>
  <si>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</si>
  <si>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</si>
  <si>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</si>
  <si>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</si>
  <si>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</si>
  <si>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</si>
  <si>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</si>
  <si>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</si>
  <si>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</si>
  <si>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</si>
  <si>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</si>
  <si>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</si>
  <si>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</si>
  <si>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</si>
  <si>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</si>
  <si>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</si>
  <si>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</si>
  <si>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</si>
  <si>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</si>
  <si>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</si>
  <si>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</si>
  <si>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</si>
  <si>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</si>
  <si>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</si>
  <si>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</si>
  <si>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</si>
  <si>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</si>
  <si>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</si>
  <si>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</si>
  <si>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</si>
  <si>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</si>
  <si>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</si>
  <si>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</si>
  <si>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</si>
  <si>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</si>
  <si>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</si>
  <si>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</si>
  <si>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</si>
  <si>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</si>
  <si>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</si>
  <si>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</si>
  <si>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</si>
  <si>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</si>
  <si>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</si>
  <si>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</si>
  <si>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</si>
  <si>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</si>
  <si>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</si>
  <si>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</si>
  <si>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</si>
  <si>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</si>
  <si>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</si>
  <si>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</si>
  <si>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</si>
  <si>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</si>
  <si>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</si>
  <si>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</si>
  <si>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</si>
  <si>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</si>
  <si>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</si>
  <si>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</si>
  <si>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</si>
  <si>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</si>
  <si>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</si>
  <si>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</si>
  <si>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</si>
  <si>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</si>
  <si>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</si>
  <si>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</si>
  <si>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</si>
  <si>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</si>
  <si>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</si>
  <si>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</si>
  <si>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</si>
  <si>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</si>
  <si>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</si>
  <si>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</si>
  <si>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</si>
  <si>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</si>
  <si>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</si>
  <si>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</si>
  <si>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</si>
  <si>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</si>
  <si>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</si>
  <si>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</si>
  <si>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</si>
  <si>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</si>
  <si>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</si>
  <si>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</si>
  <si>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</si>
  <si>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</si>
  <si>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</si>
  <si>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</si>
  <si>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</si>
  <si>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</si>
  <si>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</si>
  <si>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</si>
  <si>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</si>
  <si>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</si>
  <si>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</si>
  <si>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</si>
  <si>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</si>
  <si>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</si>
  <si>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</si>
  <si>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</si>
  <si>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</si>
  <si>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</si>
  <si>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</si>
  <si>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</si>
  <si>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</si>
  <si>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</si>
  <si>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</si>
  <si>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</si>
  <si>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</si>
  <si>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</si>
  <si>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</si>
  <si>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</si>
  <si>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</si>
  <si>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</si>
  <si>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</si>
  <si>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</si>
  <si>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</si>
  <si>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</si>
  <si>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</si>
  <si>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</si>
  <si>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</si>
  <si>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</si>
  <si>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</si>
  <si>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</si>
  <si>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</si>
  <si>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</si>
  <si>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</si>
  <si>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</si>
  <si>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</si>
  <si>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</si>
  <si>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</si>
  <si>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</si>
  <si>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</si>
  <si>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</si>
  <si>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</si>
  <si>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</si>
  <si>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</si>
  <si>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</si>
  <si>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</si>
  <si>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</si>
  <si>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</si>
  <si>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</si>
  <si>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</si>
  <si>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</si>
  <si>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</si>
  <si>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</si>
  <si>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</si>
  <si>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</si>
  <si>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</si>
  <si>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</si>
  <si>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</si>
  <si>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</si>
  <si>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</si>
  <si>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</si>
  <si>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</si>
  <si>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</si>
  <si>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</si>
  <si>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</si>
  <si>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</si>
  <si>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</si>
  <si>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</si>
  <si>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</si>
  <si>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</si>
  <si>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</si>
  <si>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</si>
  <si>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</si>
  <si>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</si>
  <si>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</si>
  <si>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</si>
  <si>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</si>
  <si>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</si>
  <si>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</si>
  <si>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</si>
  <si>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</si>
  <si>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</si>
  <si>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</si>
  <si>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</si>
  <si>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</si>
  <si>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</si>
  <si>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</si>
  <si>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</si>
  <si>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</si>
  <si>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</si>
  <si>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</si>
  <si>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</si>
  <si>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</si>
  <si>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</si>
  <si>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</si>
  <si>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</si>
  <si>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</si>
  <si>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</si>
  <si>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</si>
  <si>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</si>
  <si>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</si>
  <si>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</si>
  <si>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</si>
  <si>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</si>
  <si>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</si>
  <si>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</si>
  <si>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</si>
  <si>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</si>
  <si>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</si>
  <si>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</si>
  <si>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</si>
  <si>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</si>
  <si>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</si>
  <si>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</si>
  <si>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</si>
  <si>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</si>
  <si>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</si>
  <si>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</si>
  <si>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</si>
  <si>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</si>
  <si>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</si>
  <si>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</si>
  <si>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</si>
  <si>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</si>
  <si>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</si>
  <si>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</si>
  <si>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</si>
  <si>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</si>
  <si>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</si>
  <si>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</si>
  <si>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</si>
  <si>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</si>
  <si>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</si>
  <si>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</si>
  <si>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</si>
  <si>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</si>
  <si>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</si>
  <si>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</si>
  <si>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</si>
  <si>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</si>
  <si>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</si>
  <si>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</si>
  <si>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</si>
  <si>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</si>
  <si>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</si>
  <si>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</si>
  <si>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</si>
  <si>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</si>
  <si>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</si>
  <si>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</si>
  <si>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</si>
  <si>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</si>
  <si>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</si>
  <si>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</si>
  <si>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</si>
  <si>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</si>
  <si>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</si>
  <si>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</si>
  <si>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</si>
  <si>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</si>
  <si>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</si>
  <si>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</si>
  <si>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</si>
  <si>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</si>
  <si>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</si>
  <si>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</si>
  <si>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</si>
  <si>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</si>
  <si>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</si>
  <si>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</si>
  <si>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</si>
  <si>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</si>
  <si>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</si>
  <si>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</si>
  <si>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</si>
  <si>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</si>
  <si>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</si>
  <si>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</si>
  <si>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</si>
  <si>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</si>
  <si>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</si>
  <si>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</si>
  <si>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</si>
  <si>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</si>
  <si>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</si>
  <si>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</si>
  <si>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</si>
  <si>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</si>
  <si>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</si>
  <si>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</si>
  <si>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</si>
  <si>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</si>
  <si>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</si>
  <si>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</si>
  <si>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</si>
  <si>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</si>
  <si>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</si>
  <si>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</si>
  <si>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</si>
  <si>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</si>
  <si>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</si>
  <si>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</si>
  <si>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</si>
  <si>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</si>
  <si>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</si>
  <si>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</si>
  <si>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</si>
  <si>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</si>
  <si>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</si>
  <si>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</si>
  <si>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</si>
  <si>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</si>
  <si>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</si>
  <si>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</si>
  <si>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</si>
  <si>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</si>
  <si>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</si>
  <si>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</si>
  <si>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</si>
  <si>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</si>
  <si>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</si>
  <si>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</si>
  <si>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</si>
  <si>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</si>
  <si>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</si>
  <si>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</si>
  <si>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</si>
  <si>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</si>
  <si>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</si>
  <si>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</si>
  <si>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</si>
  <si>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</si>
  <si>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</si>
  <si>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</si>
  <si>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</si>
  <si>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</si>
  <si>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</si>
  <si>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</si>
  <si>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</si>
  <si>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</si>
  <si>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</si>
  <si>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</si>
  <si>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</si>
  <si>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</si>
  <si>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</si>
  <si>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</si>
  <si>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</si>
  <si>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</si>
  <si>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</si>
  <si>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</si>
  <si>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</si>
  <si>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</si>
  <si>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</si>
  <si>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</si>
  <si>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</si>
  <si>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</si>
  <si>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</si>
  <si>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</si>
  <si>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</si>
  <si>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</si>
  <si>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</si>
  <si>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</si>
  <si>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</si>
  <si>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</si>
  <si>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</si>
  <si>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</si>
  <si>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</si>
  <si>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</si>
  <si>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</si>
  <si>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</si>
  <si>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</si>
  <si>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</si>
  <si>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</si>
  <si>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</si>
  <si>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</si>
  <si>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</si>
  <si>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</si>
  <si>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</si>
  <si>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</si>
  <si>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</si>
  <si>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</si>
  <si>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</si>
  <si>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</si>
  <si>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</si>
  <si>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</si>
  <si>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</si>
  <si>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</si>
  <si>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</si>
  <si>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</si>
  <si>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</si>
  <si>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</si>
  <si>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</si>
  <si>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</si>
  <si>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</si>
  <si>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</si>
  <si>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</si>
  <si>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</si>
  <si>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</si>
  <si>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</si>
  <si>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</si>
  <si>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</si>
  <si>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</si>
  <si>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</si>
  <si>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</si>
  <si>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</si>
  <si>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</si>
  <si>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</si>
  <si>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</si>
  <si>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</si>
  <si>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</si>
  <si>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</si>
  <si>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</si>
  <si>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</si>
  <si>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</si>
  <si>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</si>
  <si>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</si>
  <si>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</si>
  <si>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</si>
  <si>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</si>
  <si>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</si>
  <si>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</si>
  <si>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</si>
  <si>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</si>
  <si>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</si>
  <si>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</si>
  <si>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</si>
  <si>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</si>
  <si>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</si>
  <si>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</si>
  <si>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</si>
  <si>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</si>
  <si>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</si>
  <si>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</si>
  <si>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</si>
  <si>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</si>
  <si>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</si>
  <si>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</si>
  <si>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</si>
  <si>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</si>
  <si>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</si>
  <si>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</si>
  <si>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</si>
  <si>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</si>
  <si>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</si>
  <si>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</si>
  <si>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</si>
  <si>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</si>
  <si>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</si>
  <si>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</si>
  <si>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</si>
  <si>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</si>
  <si>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</si>
  <si>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</si>
  <si>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</si>
  <si>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</si>
  <si>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</si>
  <si>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</si>
  <si>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</si>
  <si>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</si>
  <si>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</si>
  <si>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</si>
  <si>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</si>
  <si>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</si>
  <si>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</si>
  <si>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</si>
  <si>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</si>
  <si>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</si>
  <si>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</si>
  <si>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</si>
  <si>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</si>
  <si>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</si>
  <si>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</si>
  <si>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</si>
  <si>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</si>
  <si>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</si>
  <si>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</si>
  <si>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</si>
  <si>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</si>
  <si>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</si>
  <si>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</si>
  <si>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</si>
  <si>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</si>
  <si>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</si>
  <si>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</si>
  <si>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</si>
  <si>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</si>
  <si>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</si>
  <si>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</si>
  <si>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</si>
  <si>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</si>
  <si>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</si>
  <si>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</si>
  <si>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</si>
  <si>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</si>
  <si>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</si>
  <si>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</si>
  <si>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</si>
  <si>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</si>
  <si>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</si>
  <si>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</si>
  <si>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</si>
  <si>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</si>
  <si>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</si>
  <si>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</si>
  <si>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</si>
  <si>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</si>
  <si>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</si>
  <si>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</si>
  <si>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</si>
  <si>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</si>
  <si>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</si>
  <si>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</si>
  <si>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</si>
  <si>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</si>
  <si>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</si>
  <si>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</si>
  <si>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</si>
  <si>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</si>
  <si>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</si>
  <si>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</si>
  <si>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</si>
  <si>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</si>
  <si>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</si>
  <si>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</si>
  <si>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</si>
  <si>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</si>
  <si>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</si>
  <si>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</si>
  <si>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</si>
  <si>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</si>
  <si>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</si>
  <si>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</si>
  <si>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</si>
  <si>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</si>
  <si>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</si>
  <si>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</si>
  <si>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</si>
  <si>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</si>
  <si>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</si>
  <si>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</si>
  <si>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</si>
  <si>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</si>
  <si>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</si>
  <si>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</si>
  <si>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</si>
  <si>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</si>
  <si>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</si>
  <si>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</si>
  <si>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</si>
  <si>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</si>
  <si>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</si>
  <si>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</si>
  <si>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</si>
  <si>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</si>
  <si>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</si>
  <si>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</si>
  <si>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</si>
  <si>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</si>
  <si>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</si>
  <si>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</si>
  <si>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</si>
  <si>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</si>
  <si>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</si>
  <si>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</si>
  <si>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</si>
  <si>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</si>
  <si>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</si>
  <si>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</si>
  <si>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</si>
  <si>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</si>
  <si>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</si>
  <si>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</si>
  <si>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</si>
  <si>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</si>
  <si>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</si>
  <si>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</si>
  <si>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</si>
  <si>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</si>
  <si>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</si>
  <si>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</si>
  <si>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</si>
  <si>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</si>
  <si>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</si>
  <si>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</si>
  <si>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</si>
  <si>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</si>
  <si>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</si>
  <si>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</si>
  <si>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</si>
  <si>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</si>
  <si>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</si>
  <si>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</si>
  <si>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</si>
  <si>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</si>
  <si>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</si>
  <si>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</si>
  <si>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</si>
  <si>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</si>
  <si>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</si>
  <si>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</si>
  <si>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</si>
  <si>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</si>
  <si>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</si>
  <si>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</si>
  <si>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</si>
  <si>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</si>
  <si>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</si>
  <si>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</si>
  <si>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</si>
  <si>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</si>
  <si>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</si>
  <si>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</si>
  <si>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</si>
  <si>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</si>
  <si>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</si>
  <si>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</si>
  <si>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</si>
  <si>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</si>
  <si>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</si>
  <si>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</si>
  <si>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</si>
  <si>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</si>
  <si>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</si>
  <si>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</si>
  <si>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</si>
  <si>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</si>
  <si>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</si>
  <si>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</si>
  <si>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</si>
  <si>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</si>
  <si>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</si>
  <si>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</si>
  <si>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</si>
  <si>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</si>
  <si>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</si>
  <si>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</si>
  <si>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</si>
  <si>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</si>
  <si>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</si>
  <si>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</si>
  <si>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</si>
  <si>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</si>
  <si>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</si>
  <si>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</si>
  <si>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</si>
  <si>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</si>
  <si>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</si>
  <si>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</si>
  <si>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</si>
  <si>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</si>
  <si>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</si>
  <si>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</si>
  <si>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</si>
  <si>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</si>
  <si>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</si>
  <si>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</si>
  <si>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</si>
  <si>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</si>
  <si>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</si>
  <si>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</si>
  <si>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</si>
  <si>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</si>
  <si>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</si>
  <si>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</si>
  <si>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</si>
  <si>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</si>
  <si>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</si>
  <si>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</si>
  <si>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</si>
  <si>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</si>
  <si>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</si>
  <si>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</si>
  <si>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</si>
  <si>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</si>
  <si>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</si>
  <si>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</si>
  <si>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</si>
  <si>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</si>
  <si>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</si>
  <si>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</si>
  <si>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</si>
  <si>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</si>
  <si>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</si>
  <si>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</si>
  <si>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</si>
  <si>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</si>
  <si>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</si>
  <si>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</si>
  <si>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</si>
  <si>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</si>
  <si>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</si>
  <si>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</si>
  <si>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</si>
  <si>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</si>
  <si>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</si>
  <si>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</si>
  <si>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</si>
  <si>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</si>
  <si>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</si>
  <si>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</si>
  <si>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</si>
  <si>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</si>
  <si>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</si>
  <si>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</si>
  <si>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</si>
  <si>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</si>
  <si>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</si>
  <si>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</si>
  <si>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</si>
  <si>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</si>
  <si>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</si>
  <si>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</si>
  <si>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</si>
  <si>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</si>
  <si>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</si>
  <si>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</si>
  <si>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</si>
  <si>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</si>
  <si>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</si>
  <si>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</si>
  <si>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</si>
  <si>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</si>
  <si>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</si>
  <si>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</si>
  <si>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</si>
  <si>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</si>
  <si>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</si>
  <si>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</si>
  <si>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</si>
  <si>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</si>
  <si>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</si>
  <si>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</si>
  <si>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</si>
  <si>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</si>
  <si>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</si>
  <si>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</si>
  <si>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</si>
  <si>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</si>
  <si>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</si>
  <si>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</si>
  <si>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</si>
  <si>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</si>
  <si>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</si>
  <si>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</si>
  <si>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</si>
  <si>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</si>
  <si>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</si>
  <si>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</si>
  <si>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</si>
  <si>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</si>
  <si>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</si>
  <si>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</si>
  <si>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</si>
  <si>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</si>
  <si>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</si>
  <si>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</si>
  <si>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</si>
  <si>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</si>
  <si>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</si>
  <si>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</si>
  <si>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</si>
  <si>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</si>
  <si>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</si>
  <si>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</si>
  <si>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</si>
  <si>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</si>
  <si>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</si>
  <si>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</si>
  <si>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</si>
  <si>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</si>
  <si>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</si>
  <si>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</si>
  <si>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</si>
  <si>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</si>
  <si>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</si>
  <si>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</si>
  <si>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</si>
  <si>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</si>
  <si>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</si>
  <si>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</si>
  <si>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</si>
  <si>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</si>
  <si>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</si>
  <si>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</si>
  <si>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</si>
  <si>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</si>
  <si>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</si>
  <si>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</si>
  <si>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</si>
  <si>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</si>
  <si>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</si>
  <si>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</si>
  <si>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</si>
  <si>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</si>
  <si>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</si>
  <si>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</si>
  <si>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</si>
  <si>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</si>
  <si>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</si>
  <si>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</si>
  <si>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</si>
  <si>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</si>
  <si>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</si>
  <si>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</si>
  <si>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</si>
  <si>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</si>
  <si>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</si>
  <si>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</si>
  <si>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</si>
  <si>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</si>
  <si>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</si>
  <si>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</si>
  <si>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</si>
  <si>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</si>
  <si>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</si>
  <si>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</si>
  <si>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</si>
  <si>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</si>
  <si>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</si>
  <si>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</si>
  <si>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</si>
  <si>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</si>
  <si>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</si>
  <si>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</si>
  <si>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</si>
  <si>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</si>
  <si>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</si>
  <si>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</si>
  <si>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</si>
  <si>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</si>
  <si>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</si>
  <si>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</si>
  <si>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</si>
  <si>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</si>
  <si>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</si>
  <si>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</si>
  <si>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</si>
  <si>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</si>
  <si>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</si>
  <si>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</si>
  <si>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</si>
  <si>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</si>
  <si>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</si>
  <si>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</si>
  <si>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</si>
  <si>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</si>
  <si>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</si>
  <si>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</si>
  <si>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</si>
  <si>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</si>
  <si>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</si>
  <si>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</si>
  <si>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</si>
  <si>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</si>
  <si>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</si>
  <si>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</si>
  <si>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</si>
  <si>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</si>
  <si>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</si>
  <si>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</si>
  <si>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</si>
  <si>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</si>
  <si>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</si>
  <si>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</si>
  <si>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</si>
  <si>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</si>
  <si>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</si>
  <si>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</si>
  <si>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</si>
  <si>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</si>
  <si>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</si>
  <si>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</si>
  <si>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</si>
  <si>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</si>
  <si>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</si>
  <si>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</si>
  <si>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</si>
  <si>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</si>
  <si>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</si>
  <si>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</si>
  <si>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</si>
  <si>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</si>
  <si>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</si>
  <si>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</si>
  <si>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</si>
  <si>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</si>
  <si>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</si>
  <si>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</si>
  <si>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</si>
  <si>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</si>
  <si>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</si>
  <si>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</si>
  <si>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</si>
  <si>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</si>
  <si>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</si>
  <si>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</si>
  <si>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</si>
  <si>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</si>
  <si>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</si>
  <si>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</si>
  <si>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</si>
  <si>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</si>
  <si>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</si>
  <si>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</si>
  <si>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</si>
  <si>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</si>
  <si>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</si>
  <si>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</si>
  <si>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</si>
  <si>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</si>
  <si>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</si>
  <si>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</si>
  <si>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</si>
  <si>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</si>
  <si>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</si>
  <si>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</si>
  <si>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</si>
  <si>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</si>
  <si>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</si>
  <si>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</si>
  <si>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</si>
  <si>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</si>
  <si>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</si>
  <si>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</si>
  <si>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</si>
  <si>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</si>
  <si>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</si>
  <si>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</si>
  <si>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</si>
  <si>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</si>
  <si>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</si>
  <si>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</si>
  <si>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</si>
  <si>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</si>
  <si>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</si>
  <si>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</si>
  <si>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</si>
  <si>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</si>
  <si>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</si>
  <si>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</si>
  <si>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</si>
  <si>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</si>
  <si>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</si>
  <si>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</si>
  <si>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</si>
  <si>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</si>
  <si>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</si>
  <si>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</si>
  <si>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</si>
  <si>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</si>
  <si>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</si>
  <si>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</si>
  <si>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</si>
  <si>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</si>
  <si>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</si>
  <si>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</si>
  <si>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</si>
  <si>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</si>
  <si>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</si>
  <si>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</si>
  <si>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</si>
  <si>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</si>
  <si>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</si>
  <si>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</si>
  <si>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</si>
  <si>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</si>
  <si>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</si>
  <si>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</si>
  <si>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</si>
  <si>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</si>
  <si>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</si>
  <si>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</si>
  <si>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</si>
  <si>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</si>
  <si>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</si>
  <si>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</si>
  <si>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</si>
  <si>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</si>
  <si>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</si>
  <si>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</si>
  <si>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</si>
  <si>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</si>
  <si>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</si>
  <si>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</si>
  <si>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</si>
  <si>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</si>
  <si>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</si>
  <si>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</si>
  <si>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</si>
  <si>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</si>
  <si>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</si>
  <si>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</si>
  <si>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</si>
  <si>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</si>
  <si>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</si>
  <si>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</si>
  <si>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</si>
  <si>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</si>
  <si>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</si>
  <si>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</si>
  <si>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</si>
  <si>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</si>
  <si>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</si>
  <si>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</si>
  <si>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</si>
  <si>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</si>
  <si>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</si>
  <si>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</si>
  <si>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</si>
  <si>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</si>
  <si>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</si>
  <si>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</si>
  <si>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</si>
  <si>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</si>
  <si>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</si>
  <si>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</si>
  <si>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</si>
  <si>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</si>
  <si>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</si>
  <si>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</si>
  <si>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</si>
  <si>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</si>
  <si>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</si>
  <si>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</si>
  <si>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</si>
  <si>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</si>
  <si>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</si>
  <si>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</si>
  <si>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</si>
  <si>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</si>
  <si>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</si>
  <si>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</si>
  <si>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</si>
  <si>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</si>
  <si>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</si>
  <si>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</si>
  <si>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</si>
  <si>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</si>
  <si>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</si>
  <si>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</si>
  <si>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</si>
  <si>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</si>
  <si>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</si>
  <si>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</si>
  <si>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</si>
  <si>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</si>
  <si>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</si>
  <si>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</si>
  <si>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</si>
  <si>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</si>
  <si>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</si>
  <si>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</si>
  <si>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</si>
  <si>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</si>
  <si>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</si>
  <si>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</si>
  <si>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</si>
  <si>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</si>
  <si>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</si>
  <si>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</si>
  <si>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</si>
  <si>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</si>
  <si>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</si>
  <si>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</si>
  <si>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</si>
  <si>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</si>
  <si>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</si>
  <si>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</si>
  <si>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</si>
  <si>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</si>
  <si>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</si>
  <si>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</si>
  <si>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</si>
  <si>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</si>
  <si>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</si>
  <si>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</si>
  <si>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</si>
  <si>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</si>
  <si>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</si>
  <si>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</si>
  <si>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</si>
  <si>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</si>
  <si>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</si>
  <si>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</si>
  <si>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</si>
  <si>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</si>
  <si>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</si>
  <si>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</si>
  <si>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</si>
  <si>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</si>
  <si>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</si>
  <si>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</si>
  <si>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</si>
  <si>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</si>
  <si>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</si>
  <si>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</si>
  <si>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</si>
  <si>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</si>
  <si>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</si>
  <si>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</si>
  <si>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</si>
  <si>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</si>
  <si>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</si>
  <si>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</si>
  <si>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</si>
  <si>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</si>
  <si>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</si>
  <si>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</si>
  <si>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</si>
  <si>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</si>
  <si>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</si>
  <si>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</si>
  <si>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</si>
  <si>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PCM-20251102-00000621</t>
  </si>
  <si>
    <t>Restored by PG</t>
  </si>
  <si>
    <t>PCM-20251102-00000853</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</si>
  <si>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</si>
  <si>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</si>
  <si>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</si>
  <si>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</si>
  <si>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</si>
  <si>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</si>
  <si>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</si>
  <si>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</si>
  <si>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</si>
  <si>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</si>
  <si>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</si>
  <si>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</si>
  <si>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</si>
  <si>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</si>
  <si>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</si>
  <si>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</si>
  <si>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PCM-20251102-00000864</t>
  </si>
  <si>
    <t>EM team ON THE WAY ETA: 30 Mins</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</si>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</sst>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5" totalsRowShown="0" headerRowDxfId="157" dataDxfId="156" headerRowBorderDxfId="154" tableBorderDxfId="155" totalsRowBorderDxfId="153">
  <autoFilter ref="A1:CJ1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3" totalsRowShown="0" headerRowDxfId="31" dataDxfId="30" headerRowBorderDxfId="28" tableBorderDxfId="29">
  <autoFilter ref="A1:L3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300.52186817129405</v>
      </c>
      <c r="H2" s="77">
        <v>45662.943402777775</v>
      </c>
      <c r="I2" s="60" t="str">
        <f>IFERROR(VLOOKUP(D2,DB!A:F,6,0),"")</f>
        <v>Generator-SG</v>
      </c>
      <c r="J2" s="60" t="str">
        <f>IFERROR(VLOOKUP(D2,DB!A:G,7,0),"")</f>
        <v>Dead</v>
      </c>
      <c r="K2" s="68" t="s">
        <v>39022</v>
      </c>
      <c r="L2" s="66" t="str">
        <f>IFERROR(VLOOKUP(D2,DB!A:I,9,0),"")</f>
        <v>Latis</v>
      </c>
    </row>
    <row r="3" spans="1:15" ht="15" customHeight="1">
      <c r="A3" s="170" t="s">
        <v>39023</v>
      </c>
      <c r="B3" s="133" t="str">
        <f>IFERROR(VLOOKUP(D3,DB!A:K,11,0),"")</f>
        <v>R1</v>
      </c>
      <c r="C3" s="133">
        <v>1</v>
      </c>
      <c r="D3" s="169" t="s">
        <v>21294</v>
      </c>
      <c r="E3" s="134" t="s">
        <v>39021</v>
      </c>
      <c r="F3" s="135">
        <v>45963.358518518522</v>
      </c>
      <c r="G3" s="136">
        <f ca="1">IFERROR(NOW()-F3,"")</f>
        <v>0.11177557869814336</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45963.47029409722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45963.47029409722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45963.47029409722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45963.47029409722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45963.47029409722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45963.47029409722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45963.47029409722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45963.47029409722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45963.47029409722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45963.47029409722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45963.47029409722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45963.47029409722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45963.47029409722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45963.47029409722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45963.47029409722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45963.47029409722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45963.47029409722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45963.47029409722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45963.47029409722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45963.47029409722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45963.47029409722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45963.47029409722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45963.47029409722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45963.47029409722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45963.47029409722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45963.47029409722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45963.47029409722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45963.47029409722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45963.47029409722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45963.47029409722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45963.47029409722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45963.47029409722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45963.47029409722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45963.47029409722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45963.47029409722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45963.47029409722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45963.47029409722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45963.47029409722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45963.47029409722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45963.47029409722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45963.47029409722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45963.47029409722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45963.47029409722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45963.47029409722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45963.47029409722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45963.47029409722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45963.47029409722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45963.47029409722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45963.47029409722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45963.47029409722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45963.47029409722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45963.47029409722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45963.47029409722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45963.47029409722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45963.47029409722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45963.47029409722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45963.47029409722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45963.47029409722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45963.47029409722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45963.47029409722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45963.47029409722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45963.47029409722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45963.47029409722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45963.47029409722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45963.47029409722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45963.47029409722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45963.47029409722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45963.47029409722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45963.47029409722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45963.47029409722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45963.47029409722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45963.47029409722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45963.47029409722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45963.47029409722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45963.47029409722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45963.47029409722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45963.47029409722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45963.47029409722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45963.47029409722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45963.47029409722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45963.47029409722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45963.47029409722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45963.47029409722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45963.47029409722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45963.47029409722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45963.47029409722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45963.47029409722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45963.47029409722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45963.47029409722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45963.47029409722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45963.47029409722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45963.47029409722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45963.47029409722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45963.47029409722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45963.47029409722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45963.47029409722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45963.47029409722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45963.47029409722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45963.47029409722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45963.47029409722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45963.47029409722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45963.47029409722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45963.47029409722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45963.47029409722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45963.47029409722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45963.47029409722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45963.47029409722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45963.47029409722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45963.47029409722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45963.47029409722</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45963.47029409722</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5"/>
  <sheetViews>
    <sheetView tabSelected="1" workbookViewId="0">
      <selection activeCell="D12" sqref="D12"/>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138.47045613425871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4.7282107638893649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9" t="s">
        <v>26023</v>
      </c>
      <c r="E5" s="113" t="s">
        <v>39021</v>
      </c>
      <c r="F5" s="114">
        <v>45963.339768518519</v>
      </c>
      <c r="G5" s="115">
        <f ca="1">IFERROR(NOW()-F5,"-")</f>
        <v>0.13052557870105375</v>
      </c>
      <c r="H5" s="114">
        <v>45963.334791666668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24781</v>
      </c>
      <c r="E6" s="113" t="s">
        <v>39021</v>
      </c>
      <c r="F6" s="114">
        <v>45963.448391203703</v>
      </c>
      <c r="G6" s="115">
        <f ca="1">IFERROR(NOW()-F6,"-")</f>
        <v>2.1902893517108168E-2</v>
      </c>
      <c r="H6" s="114">
        <v>45963.443460648145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45963.47029409722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45963.47029409722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45963.47029409722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45963.47029409722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45963.47029409722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45963.47029409722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45963.47029409722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45963.47029409722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45963.47029409722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45963.47029409722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45963.47029409722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45963.47029409722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45963.47029409722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45963.47029409722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45963.47029409722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45963.47029409722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45963.47029409722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45963.47029409722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45963.47029409722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45963.47029409722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45963.47029409722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45963.47029409722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45963.47029409722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45963.47029409722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45963.47029409722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45963.47029409722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45963.47029409722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45963.47029409722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45963.47029409722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45963.47029409722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45963.47029409722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45963.47029409722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45963.47029409722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45963.47029409722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45963.47029409722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45963.47029409722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45963.47029409722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45963.47029409722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45963.47029409722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45963.47029409722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45963.47029409722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45963.47029409722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45963.47029409722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45963.47029409722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45963.47029409722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45963.47029409722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45963.47029409722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45963.47029409722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45963.47029409722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45963.47029409722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45963.47029409722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45963.47029409722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45963.47029409722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45963.47029409722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45963.47029409722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45963.47029409722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45963.47029409722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45963.47029409722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45963.47029409722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45963.47029409722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45963.47029409722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45963.47029409722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45963.47029409722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45963.47029409722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45963.47029409722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45963.47029409722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45963.47029409722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45963.47029409722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45963.47029409722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45963.47029409722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45963.47029409722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45963.47029409722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45963.47029409722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45963.47029409722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45963.47029409722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45963.47029409722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45963.47029409722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45963.47029409722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45963.47029409722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45963.47029409722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45963.47029409722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45963.47029409722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45963.47029409722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45963.47029409722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45963.47029409722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45963.47029409722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45963.47029409722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45963.47029409722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45963.47029409722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45963.47029409722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45963.47029409722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45963.47029409722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45963.47029409722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45963.47029409722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45963.47029409722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45963.47029409722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45963.47029409722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45963.47029409722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45963.47029409722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45963.47029409722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45963.47029409722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45963.47029409722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45963.47029409722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45963.47029409722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45963.47029409722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45963.47029409722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45963.47029409722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45963.47029409722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45963.47029409722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45963.47029409722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45963.47029409722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45963.47029409722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45963.47029409722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45963.47029409722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45963.47029409722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45963.47029409722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45963.47029409722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45963.47029409722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45963.47029409722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45963.47029409722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45963.47029409722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45963.47029409722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45963.47029409722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45963.47029409722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45963.47029409722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45963.47029409722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45963.47029409722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45963.47029409722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45963.47029409722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45963.47029409722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45963.47029409722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45963.47029409722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45963.47029409722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45963.47029409722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45963.47029409722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45963.47029409722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45963.47029409722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45963.47029409722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60"/>
      <c r="B145" s="161" t="str">
        <f>IFERROR(VLOOKUP(D145,DB!A:K,11,0),"")</f>
        <v/>
      </c>
      <c r="C145" s="161"/>
      <c r="D145" s="161"/>
      <c r="E145" s="162"/>
      <c r="F145" s="163"/>
      <c r="G145" s="164">
        <f ca="1">IFERROR(NOW()-F145,"-")</f>
        <v>45963.47029409722</v>
      </c>
      <c r="H145" s="163"/>
      <c r="I145" s="161" t="str">
        <f>IFERROR(VLOOKUP(D145,DB!A:F,6,0),"")</f>
        <v/>
      </c>
      <c r="J145" s="161" t="str">
        <f>IFERROR(VLOOKUP(D145,DB!A:G,7,0),"")</f>
        <v/>
      </c>
      <c r="K145" s="165"/>
      <c r="L145" s="161" t="str">
        <f>IFERROR(VLOOKUP(D145,DB!A:I,9,0),"")</f>
        <v/>
      </c>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c r="BE145" s="161"/>
      <c r="BF145" s="161"/>
      <c r="BG145" s="161"/>
      <c r="BH145" s="161"/>
      <c r="BI145" s="161"/>
      <c r="BJ145" s="161"/>
      <c r="BK145" s="161"/>
      <c r="BL145" s="161"/>
      <c r="BM145" s="161"/>
      <c r="BN145" s="161"/>
      <c r="BO145" s="161"/>
      <c r="BP145" s="161"/>
      <c r="BQ145" s="161"/>
      <c r="BR145" s="161"/>
      <c r="BS145" s="161"/>
      <c r="BT145" s="161"/>
      <c r="BU145" s="161"/>
      <c r="BV145" s="161"/>
      <c r="BW145" s="161"/>
      <c r="BX145" s="161"/>
      <c r="BY145" s="161"/>
      <c r="BZ145" s="161"/>
      <c r="CA145" s="161"/>
      <c r="CB145" s="161"/>
      <c r="CC145" s="161"/>
      <c r="CD145" s="161"/>
      <c r="CE145" s="161"/>
      <c r="CF145" s="161"/>
      <c r="CG145" s="161"/>
      <c r="CH145" s="161"/>
      <c r="CI145" s="161"/>
      <c r="CJ145" s="166"/>
    </row>
  </sheetData>
  <dataValidations count="2">
    <dataValidation allowBlank="1" showInputMessage="1" showErrorMessage="1" sqref="E1" xr:uid="{4D935161-CDD3-4592-B877-3FB59C99E142}"/>
    <dataValidation type="list" allowBlank="1" showInputMessage="1" showErrorMessage="1" sqref="E3:E1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45963.47029409722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45963.47029409722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45963.47029409722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45963.47029409722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45963.47029409722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45963.47029409722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45963.47029409722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45963.47029409722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45963.47029409722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45963.47029409722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45963.47029409722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45963.47029409722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45963.47029409722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45963.47029409722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45963.47029409722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45963.47029409722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45963.47029409722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45963.47029409722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45963.47029409722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45963.47029409722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45963.47029409722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45963.47029409722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45963.47029409722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45963.47029409722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45963.47029409722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45963.47029409722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45963.47029409722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45963.47029409722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45963.47029409722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45963.47029409722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45963.47029409722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45963.47029409722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45963.47029409722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45963.47029409722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45963.47029409722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45963.47029409722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45963.47029409722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45963.47029409722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45963.47029409722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45963.47029409722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45963.47029409722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45963.47029409722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45963.47029409722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45963.47029409722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45963.47029409722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45963.47029409722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45963.47029409722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45963.47029409722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45963.47029409722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45963.47029409722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45963.47029409722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45963.47029409722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45963.47029409722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45963.47029409722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45963.47029409722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45963.47029409722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45963.47029409722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45963.47029409722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45963.47029409722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45963.47029409722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45963.47029409722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45963.47029409722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45963.47029409722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45963.47029409722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45963.47029409722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45963.47029409722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45963.47029409722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45963.47029409722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45963.47029409722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45963.47029409722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45963.47029409722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45963.47029409722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45963.47029409722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45963.47029409722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45963.47029409722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45963.47029409722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45963.47029409722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45963.47029409722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45963.47029409722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45963.47029409722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45963.47029409722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45963.47029409722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45963.47029409722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45963.47029409722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45963.47029409722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45963.47029409722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45963.47029409722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45963.47029409722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45963.47029409722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45963.47029409722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45963.47029409722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45963.47029409722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45963.47029409722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45963.47029409722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45963.47029409722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45963.47029409722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45963.47029409722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45963.47029409722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45963.47029409722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45963.47029409722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45963.47029409722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45963.47029409722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45963.47029409722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45963.47029409722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45963.47029409722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45963.47029409722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45963.47029409722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45963.47029409722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45963.47029409722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45963.47029409722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45963.47029409722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45963.47029409722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45963.47029409722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45963.47029409722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45963.47029409722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45963.47029409722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45963.47029409722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45963.47029409722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45963.47029409722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45963.47029409722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45963.47029409722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45963.47029409722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45963.47029409722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45963.47029409722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45963.47029409722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45963.47029409722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45963.47029409722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45963.47029409722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45963.47029409722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45963.47029409722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45963.47029409722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45963.47029409722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45963.47029409722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45963.47029409722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45963.47029409722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45963.47029409722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45963.47029409722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45963.47029409722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45963.47029409722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45963.47029409722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45963.47029409722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45963.47029409722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45963.47029409722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45963.47029409722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45963.47029409722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45963.47029409722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45963.47029409722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45963.47029409722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45963.47029409722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45963.47029409722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45963.47029409722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45963.47029409722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45963.47029409722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45963.47029409722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45963.47029409722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45963.47029409722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45963.47029409722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45963.47029409722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45963.47029409722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45963.47029409722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45963.47029409722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45963.47029409722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45963.47029409722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45963.47029409722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45963.47029409722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45963.47029409722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45963.47029409722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45963.47029409722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45963.47029409722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45963.47029409722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45963.47029409722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45963.47029409722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45963.47029409722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45963.47029409722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45963.47029409722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45963.47029409722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45963.47029409722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45963.47029409722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45963.47029409722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45963.47029409722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45963.47029409722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45963.47029409722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45963.47029409722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45963.47029409722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45963.47029409722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45963.47029409722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45963.47029409722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45963.47029409722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45963.47029409722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45963.47029409722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45963.47029409722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45963.47029409722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45963.47029409722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45963.47029409722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45963.47029409722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45963.47029409722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45963.47029409722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45963.47029409722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45963.47029409722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45963.47029409722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45963.47029409722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45963.47029409722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45963.47029409722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45963.47029409722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45963.47029409722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45963.47029409722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45963.47029409722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45963.47029409722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45963.47029409722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45963.47029409722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45963.47029409722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45963.47029409722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45963.47029409722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45963.47029409722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45963.47029409722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45963.47029409722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45963.47029409722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45963.47029409722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45963.47029409722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45963.47029409722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45963.47029409722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45963.47029409722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45963.47029409722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45963.47029409722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45963.47029409722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45963.47029409722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45963.47029409722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45963.47029409722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45963.47029409722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45963.47029409722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45963.47029409722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45963.47029409722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45963.47029409722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45963.47029409722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45963.47029409722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45963.47029409722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45963.47029409722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45963.47029409722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45963.47029409722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45963.47029409722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45963.47029409722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45963.47029409722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45963.47029409722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45963.47029409722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45963.47029409722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45963.47029409722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45963.47029409722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45963.47029409722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45963.47029409722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45963.47029409722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45963.47029409722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45963.47029409722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45963.47029409722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45963.47029409722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45963.47029409722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45963.47029409722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45963.47029409722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45963.47029409722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45963.47029409722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45963.47029409722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45963.47029409722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45963.47029409722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45963.47029409722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45963.47029409722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45963.47029409722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45963.47029409722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45963.47029409722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45963.47029409722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45963.47029409722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45963.47029409722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45963.47029409722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45963.47029409722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45963.47029409722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45963.47029409722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45963.47029409722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45963.47029409722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45963.47029409722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45963.47029409722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45963.47029409722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45963.47029409722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45963.47029409722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45963.47029409722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45963.47029409722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45963.47029409722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45963.47029409722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45963.47029409722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45963.47029409722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45963.47029409722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45963.47029409722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45963.47029409722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45963.47029409722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45963.47029409722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45963.47029409722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45963.47029409722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45963.47029409722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45963.47029409722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45963.47029409722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45963.47029409722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45963.47029409722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45963.47029409722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45963.47029409722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45963.47029409722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45963.47029409722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45963.47029409722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45963.47029409722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45963.47029409722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45963.47029409722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45963.47029409722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45963.47029409722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45963.47029409722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45963.47029409722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45963.47029409722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45963.47029409722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45963.47029409722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45963.47029409722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45963.47029409722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45963.47029409722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45963.47029409722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45963.47029409722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45963.47029409722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45963.47029409722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45963.47029409722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45963.47029409722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45963.47029409722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45963.47029409722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45963.47029409722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45963.47029409722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45963.47029409722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45963.47029409722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45963.47029409722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45963.47029409722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45963.47029409722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45963.47029409722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45963.47029409722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45963.47029409722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45963.47029409722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45963.47029409722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45963.47029409722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45963.47029409722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45963.47029409722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45963.47029409722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45963.47029409722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45963.47029409722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45963.47029409722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45963.47029409722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45963.47029409722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45963.47029409722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45963.47029409722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45963.47029409722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45963.47029409722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45963.47029409722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45963.47029409722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45963.47029409722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45963.47029409722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45963.47029409722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45963.47029409722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45963.47029409722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45963.47029409722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45963.47029409722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45963.47029409722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45963.47029409722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45963.47029409722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45963.47029409722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45963.47029409722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45963.47029409722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45963.47029409722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45963.47029409722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45963.47029409722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45963.47029409722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45963.47029409722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45963.47029409722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45963.47029409722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45963.47029409722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45963.47029409722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45963.47029409722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45963.47029409722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45963.47029409722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45963.47029409722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45963.47029409722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45963.47029409722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45963.47029409722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45963.47029409722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45963.47029409722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45963.47029409722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45963.47029409722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45963.47029409722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45963.47029409722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45963.47029409722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45963.47029409722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45963.47029409722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45963.47029409722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45963.47029409722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45963.47029409722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45963.47029409722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45963.47029409722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45963.47029409722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45963.47029409722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45963.47029409722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45963.47029409722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45963.47029409722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45963.47029409722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45963.47029409722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45963.47029409722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45963.47029409722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45963.47029409722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45963.47029409722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45963.47029409722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45963.47029409722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45963.47029409722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45963.47029409722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45963.47029409722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45963.47029409722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45963.47029409722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45963.47029409722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45963.47029409722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45963.47029409722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45963.47029409722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45963.47029409722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45963.47029409722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45963.47029409722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45963.47029409722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45963.47029409722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45963.47029409722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45963.47029409722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45963.47029409722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45963.47029409722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45963.47029409722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45963.47029409722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45963.47029409722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45963.47029409722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45963.47029409722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45963.47029409722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45963.47029409722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45963.47029409722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45963.47029409722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45963.47029409722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45963.47029409722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45963.47029409722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45963.47029409722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45963.47029409722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45963.47029409722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45963.47029409722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45963.47029409722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45963.47029409722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45963.47029409722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45963.47029409722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45963.47029409722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45963.47029409722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45963.47029409722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45963.47029409722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45963.47029409722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45963.47029409722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45963.47029409722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45963.47029409722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45963.47029409722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45963.47029409722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45963.47029409722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45963.47029409722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45963.47029409722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45963.47029409722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45963.47029409722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45963.47029409722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45963.47029409722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45963.47029409722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45963.47029409722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45963.47029409722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45963.47029409722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45963.47029409722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45963.47029409722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45963.47029409722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45963.47029409722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45963.47029409722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45963.47029409722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45963.47029409722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45963.47029409722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45963.47029409722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45963.47029409722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45963.47029409722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45963.47029409722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45963.47029409722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45963.47029409722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45963.47029409722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45963.47029409722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45963.47029409722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45963.47029409722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45963.47029409722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45963.47029409722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45963.47029409722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45963.47029409722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45963.47029409722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45963.47029409722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45963.47029409722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45963.47029409722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45963.47029409722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45963.47029409722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45963.47029409722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45963.47029409722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45963.47029409722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45963.47029409722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45963.47029409722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45963.47029409722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45963.47029409722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45963.47029409722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45963.47029409722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45963.47029409722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45963.47029409722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45963.47029409722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45963.47029409722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45963.47029409722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45963.47029409722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45963.47029409722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45963.47029409722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45963.47029409722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45963.47029409722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45963.47029409722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45963.47029409722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45963.47029409722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45963.47029409722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45963.47029409722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45963.47029409722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45963.47029409722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45963.47029409722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45963.47029409722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45963.47029409722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45963.47029409722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45963.47029409722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45963.47029409722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45963.47029409722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45963.47029409722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45963.47029409722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45963.47029409722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45963.47029409722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45963.47029409722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45963.47029409722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45963.47029409722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45963.47029409722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45963.47029409722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45963.47029409722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45963.47029409722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45963.47029409722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45963.47029409722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45963.47029409722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45963.47029409722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45963.47029409722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45963.47029409722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45963.47029409722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45963.47029409722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45963.47029409722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45963.47029409722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45963.47029409722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45963.47029409722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45963.47029409722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45963.47029409722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45963.47029409722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45963.47029409722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45963.47029409722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45963.47029409722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45963.47029409722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45963.47029409722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45963.47029409722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45963.47029409722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45963.47029409722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45963.47029409722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45963.47029409722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45963.47029409722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45963.47029409722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45963.47029409722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45963.47029409722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45963.47029409722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45963.47029409722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45963.47029409722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45963.47029409722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45963.47029409722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45963.47029409722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45963.47029409722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45963.47029409722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45963.47029409722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45963.47029409722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45963.47029409722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45963.47029409722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45963.47029409722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45963.47029409722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45963.47029409722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45963.47029409722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45963.47029409722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45963.47029409722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45963.47029409722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45963.47029409722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45963.47029409722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45963.47029409722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45963.47029409722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45963.47029409722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45963.47029409722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45963.47029409722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45963.47029409722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45963.47029409722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45963.47029409722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45963.47029409722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45963.47029409722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45963.47029409722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45963.47029409722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45963.47029409722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45963.47029409722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45963.47029409722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45963.47029409722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45963.47029409722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45963.47029409722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45963.47029409722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45963.47029409722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45963.47029409722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45963.47029409722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45963.47029409722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45963.47029409722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45963.47029409722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45963.47029409722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45963.47029409722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45963.47029409722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45963.47029409722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45963.47029409722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45963.47029409722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45963.47029409722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45963.47029409722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45963.47029409722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45963.47029409722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45963.47029409722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45963.47029409722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45963.47029409722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45963.47029409722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45963.47029409722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45963.47029409722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45963.47029409722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45963.47029409722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45963.47029409722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45963.47029409722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45963.47029409722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45963.47029409722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45963.47029409722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45963.47029409722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45963.47029409722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45963.47029409722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45963.47029409722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45963.47029409722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45963.47029409722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45963.47029409722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45963.47029409722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45963.47029409722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45963.47029409722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45963.47029409722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45963.47029409722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45963.47029409722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45963.47029409722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45963.47029409722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45963.47029409722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45963.47029409722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45963.47029409722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45963.47029409722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45963.47029409722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45963.47029409722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45963.47029409722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45963.47029409722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45963.47029409722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45963.47029409722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45963.47029409722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45963.47029409722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45963.47029409722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45963.47029409722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45963.47029409722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45963.47029409722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45963.47029409722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45963.47029409722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45963.47029409722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45963.47029409722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45963.47029409722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45963.47029409722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45963.47029409722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45963.47029409722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45963.47029409722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45963.47029409722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45963.47029409722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45963.47029409722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45963.47029409722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45963.47029409722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45963.47029409722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45963.47029409722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45963.47029409722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45963.47029409722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45963.47029409722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45963.47029409722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45963.47029409722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45963.47029409722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45963.47029409722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45963.47029409722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45963.47029409722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45963.47029409722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45963.47029409722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45963.47029409722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45963.47029409722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45963.47029409722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45963.47029409722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45963.47029409722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45963.47029409722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45963.47029409722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45963.47029409722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45963.47029409722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45963.47029409722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45963.47029409722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45963.47029409722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45963.47029409722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45963.47029409722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45963.47029409722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45963.47029409722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45963.47029409722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45963.47029409722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45963.47029409722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45963.47029409722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45963.47029409722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45963.47029409722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45963.47029409722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45963.47029409722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45963.47029409722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45963.47029409722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45963.47029409722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45963.47029409722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45963.47029409722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45963.47029409722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45963.47029409722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45963.47029409722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45963.47029409722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45963.47029409722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45963.47029409722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45963.47029409722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45963.47029409722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45963.47029409722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45963.47029409722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45963.47029409722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45963.47029409722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45963.47029409722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45963.47029409722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45963.47029409722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45963.47029409722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45963.47029409722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45963.47029409722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45963.47029409722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45963.47029409722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45963.47029409722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45963.47029409722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45963.47029409722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45963.47029409722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45963.47029409722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45963.47029409722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45963.47029409722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45963.47029409722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45963.47029409722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45963.47029409722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45963.47029409722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45963.47029409722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45963.47029409722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45963.47029409722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45963.47029409722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45963.47029409722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45963.47029409722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45963.47029409722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45963.47029409722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45963.47029409722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45963.47029409722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45963.47029409722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45963.47029409722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45963.47029409722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45963.47029409722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45963.47029409722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45963.47029409722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45963.47029409722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45963.47029409722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45963.47029409722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45963.47029409722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45963.47029409722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45963.47029409722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45963.47029409722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45963.47029409722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45963.47029409722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45963.47029409722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45963.47029409722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45963.47029409722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45963.47029409722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45963.47029409722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45963.47029409722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45963.47029409722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45963.47029409722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45963.47029409722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45963.47029409722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45963.47029409722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45963.47029409722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45963.47029409722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45963.47029409722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45963.47029409722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45963.47029409722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45963.47029409722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45963.47029409722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45963.47029409722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45963.47029409722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45963.47029409722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45963.47029409722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45963.47029409722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45963.47029409722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45963.47029409722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45963.47029409722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45963.47029409722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45963.47029409722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45963.47029409722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45963.47029409722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45963.47029409722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45963.47029409722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45963.47029409722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45963.47029409722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45963.47029409722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45963.47029409722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45963.47029409722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45963.47029409722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45963.47029409722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45963.47029409722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45963.47029409722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45963.47029409722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45963.47029409722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45963.47029409722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45963.47029409722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45963.47029409722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45963.47029409722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45963.47029409722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45963.47029409722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45963.47029409722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45963.47029409722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45963.47029409722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45963.47029409722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45963.47029409722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45963.47029409722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45963.47029409722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45963.47029409722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45963.47029409722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45963.47029409722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45963.47029409722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45963.47029409722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45963.47029409722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45963.47029409722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45963.47029409722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45963.47029409722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45963.47029409722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45963.47029409722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45963.47029409722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45963.47029409722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45963.47029409722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45963.47029409722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45963.47029409722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45963.47029409722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45963.47029409722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45963.47029409722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45963.47029409722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45963.47029409722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45963.47029409722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45963.47029409722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45963.47029409722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45963.47029409722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45963.47029409722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45963.47029409722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45963.47029409722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45963.47029409722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45963.47029409722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45963.47029409722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45963.47029409722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45963.47029409722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45963.47029409722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45963.47029409722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45963.47029409722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45963.47029409722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45963.47029409722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45963.47029409722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45963.47029409722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45963.47029409722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45963.47029409722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45963.47029409722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45963.47029409722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45963.47029409722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45963.47029409722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45963.47029409722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45963.47029409722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45963.47029409722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45963.47029409722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45963.47029409722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45963.47029409722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45963.47029409722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45963.47029409722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45963.47029409722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45963.47029409722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45963.47029409722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45963.47029409722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45963.47029409722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45963.47029409722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45963.47029409722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45963.47029409722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45963.47029409722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45963.47029409722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45963.47029409722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45963.47029409722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45963.47029409722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45963.47029409722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45963.47029409722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45963.47029409722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45963.47029409722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45963.47029409722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45963.47029409722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45963.47029409722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45963.47029409722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45963.47029409722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45963.47029409722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45963.47029409722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45963.47029409722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45963.47029409722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45963.47029409722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45963.47029409722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45963.47029409722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45963.47029409722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45963.47029409722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45963.47029409722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45963.47029409722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45963.47029409722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45963.47029409722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45963.47029409722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45963.47029409722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45963.47029409722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45963.47029409722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45963.47029409722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45963.47029409722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45963.47029409722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45963.47029409722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45963.47029409722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45963.47029409722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45963.47029409722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45963.47029409722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45963.47029409722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45963.47029409722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45963.47029409722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45963.47029409722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45963.47029409722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45963.47029409722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45963.47029409722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45963.47029409722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45963.47029409722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45963.47029409722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45963.47029409722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45963.47029409722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45963.47029409722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45963.47029409722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45963.47029409722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45963.47029409722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45963.47029409722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45963.47029409722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45963.47029409722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45963.47029409722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45963.47029409722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45963.47029409722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45963.47029409722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45963.47029409722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45963.47029409722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45963.47029409722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45963.47029409722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45963.47029409722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45963.47029409722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45963.47029409722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45963.47029409722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45963.47029409722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45963.47029409722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45963.47029409722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45963.47029409722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45963.47029409722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45963.47029409722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45963.47029409722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45963.47029409722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45963.47029409722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45963.47029409722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45963.47029409722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45963.47029409722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45963.47029409722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45963.47029409722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45963.47029409722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45963.47029409722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45963.47029409722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45963.47029409722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45963.47029409722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45963.47029409722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45963.47029409722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45963.47029409722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45963.47029409722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45963.47029409722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45963.47029409722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45963.47029409722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45963.47029409722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45963.47029409722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45963.47029409722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45963.47029409722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45963.47029409722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45963.47029409722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45963.47029409722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45963.47029409722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45963.47029409722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45963.47029409722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45963.47029409722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45963.47029409722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45963.47029409722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45963.47029409722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45963.47029409722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45963.47029409722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45963.47029409722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45963.47029409722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45963.47029409722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45963.47029409722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45963.47029409722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45963.47029409722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45963.47029409722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45963.47029409722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45963.47029409722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45963.47029409722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45963.47029409722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45963.47029409722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45963.47029409722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45963.47029409722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45963.47029409722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45963.47029409722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45963.47029409722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45963.47029409722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45963.47029409722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45963.47029409722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45963.47029409722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45963.47029409722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45963.47029409722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45963.47029409722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45963.47029409722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45963.47029409722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45963.47029409722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45963.47029409722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45963.47029409722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45963.47029409722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45963.47029409722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45963.47029409722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45963.47029409722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45963.47029409722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45963.47029409722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45963.47029409722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45963.47029409722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45963.47029409722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45963.47029409722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45963.47029409722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45963.47029409722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45963.47029409722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45963.47029409722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45963.47029409722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45963.47029409722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45963.47029409722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45963.47029409722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45963.47029409722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45963.47029409722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45963.47029409722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45963.47029409722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45963.47029409722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45963.47029409722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45963.47029409722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45963.47029409722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45963.47029409722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45963.47029409722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45963.47029409722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45963.47029409722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45963.47029409722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45963.47029409722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45963.47029409722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45963.47029409722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45963.47029409722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45963.47029409722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45963.47029409722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45963.47029409722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45963.47029409722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45963.47029409722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45963.47029409722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259.98957650462398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2.5015440972201759</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0.13778252314659767</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9.4321874996239785E-2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5.9252430553897284E-2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45963.47029409722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45963.47029409722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45963.47029409722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45963.47029409722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45963.47029409722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45963.47029409722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45963.47029409722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45963.47029409722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45963.47029409722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45963.47029409722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45963.47029409722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45963.47029409722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45963.47029409722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45963.47029409722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45963.47029409722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45963.47029409722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45963.47029409722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45963.47029409722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45963.47029409722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45963.47029409722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45963.47029409722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45963.47029409722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45963.47029409722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45963.47029409722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45963.47029409722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45963.47029409722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45963.47029409722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45963.47029409722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45963.47029409722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45963.47029409722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45963.47029409722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45963.47029409722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45963.47029409722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45963.47029409722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45963.47029409722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45963.47029409722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45963.47029409722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45963.47029409722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45963.47029409722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45963.47029409722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45963.47029409722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45963.47029409722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45963.47029409722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45963.47029409722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45963.47029409722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45963.47029409722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45963.47029409722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45963.47029409722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45963.47029409722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45963.47029409722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45963.47029409722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45963.47029409722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45963.47029409722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45963.47029409722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45963.47029409722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45963.47029409722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45963.47029409722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45963.47029409722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45963.47029409722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45963.47029409722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45963.47029409722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45963.47029409722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45963.47029409722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45963.47029409722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45963.47029409722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45963.47029409722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45963.47029409722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45963.47029409722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45963.47029409722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45963.47029409722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45963.47029409722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45963.47029409722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45963.47029409722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45963.47029409722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45963.47029409722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45963.47029409722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45963.47029409722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45963.47029409722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45963.47029409722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45963.47029409722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45963.47029409722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45963.47029409722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45963.47029409722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45963.47029409722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45963.47029409722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45963.47029409722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45963.47029409722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45963.47029409722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45963.47029409722</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45963.47029409722</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45963.47029409722</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45963.47029409722</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45963.47029409722</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45963.47029409722</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45963.47029409722</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45963.47029409722</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45963.47029409722</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45963.47029409722</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71.638233912031865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37.281416782403539</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14.809182986107771</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2</v>
      </c>
      <c r="D5" s="151" t="s">
        <v>14669</v>
      </c>
      <c r="E5" s="151" t="s">
        <v>39102</v>
      </c>
      <c r="F5" s="152">
        <v>45963.452546296299</v>
      </c>
      <c r="G5" s="153">
        <f ca="1">IFERROR(NOW()-F5,"")</f>
        <v>1.7747800920915324E-2</v>
      </c>
      <c r="H5" s="152">
        <v>45963.442129629628</v>
      </c>
      <c r="I5" s="151" t="str">
        <f>IFERROR(VLOOKUP(D5,DB!A:F,6,0),"")</f>
        <v>SCECO</v>
      </c>
      <c r="J5" s="151" t="str">
        <f>IFERROR(VLOOKUP(D5,DB!A:G,7,0),"")</f>
        <v>No BB Design</v>
      </c>
      <c r="K5" s="151" t="s">
        <v>39129</v>
      </c>
      <c r="L5" s="151" t="str">
        <f>IFERROR(VLOOKUP(D5,DB!A:I,9,0),"")</f>
        <v>Latis</v>
      </c>
    </row>
    <row r="6" spans="1:13" ht="15">
      <c r="A6" s="151"/>
      <c r="B6" s="151" t="str">
        <f>IFERROR(VLOOKUP(D6,DB!A:K,11,0),"")</f>
        <v/>
      </c>
      <c r="C6" s="151"/>
      <c r="D6" s="151"/>
      <c r="E6" s="151"/>
      <c r="F6" s="152"/>
      <c r="G6" s="153">
        <f ca="1">IFERROR(NOW()-F6,"")</f>
        <v>45963.47029409722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45963.47029409722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45963.47029409722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45963.47029409722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45963.47029409722</v>
      </c>
      <c r="H10" s="152"/>
      <c r="I10" s="151" t="str">
        <f>IFERROR(VLOOKUP(D10,DB!A:F,6,0),"")</f>
        <v/>
      </c>
      <c r="J10" s="151" t="str">
        <f>IFERROR(VLOOKUP(D10,DB!A:G,7,0),"")</f>
        <v/>
      </c>
      <c r="K10" s="151"/>
      <c r="L10" s="151" t="str">
        <f>IFERROR(VLOOKUP(D10,DB!A:I,9,0),"")</f>
        <v/>
      </c>
    </row>
    <row r="11" spans="1:13" ht="15">
      <c r="A11" s="151"/>
      <c r="B11" s="151" t="str">
        <f>IFERROR(VLOOKUP(D11,DB!A:K,11,0),"")</f>
        <v/>
      </c>
      <c r="C11" s="151"/>
      <c r="D11"/>
      <c r="E11" s="151"/>
      <c r="F11" s="152"/>
      <c r="G11" s="153">
        <f ca="1">IFERROR(NOW()-F11,"")</f>
        <v>45963.47029409722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45963.47029409722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45963.47029409722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45963.47029409722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45963.47029409722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45963.47029409722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45963.47029409722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45963.47029409722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45963.47029409722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45963.47029409722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45963.47029409722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45963.47029409722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45963.47029409722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45963.47029409722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45963.47029409722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45963.47029409722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45963.47029409722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45963.47029409722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45963.47029409722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45963.47029409722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45963.47029409722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45963.47029409722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45963.47029409722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45963.47029409722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45963.47029409722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45963.47029409722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45963.47029409722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45963.47029409722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45963.47029409722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45963.47029409722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45963.47029409722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45963.47029409722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45963.47029409722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45963.47029409722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45963.47029409722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45963.47029409722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45963.47029409722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45963.47029409722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45963.47029409722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45963.47029409722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45963.47029409722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45963.47029409722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45963.47029409722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45963.47029409722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45963.47029409722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45963.47029409722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45963.47029409722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45963.47029409722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45963.47029409722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45963.47029409722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45963.47029409722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45963.47029409722</v>
      </c>
      <c r="H62" s="152"/>
      <c r="I62" s="151" t="str">
        <f>IFERROR(VLOOKUP(D62,DB!A:F,6,0),"")</f>
        <v/>
      </c>
      <c r="J62" s="151" t="str">
        <f>IFERROR(VLOOKUP(D62,DB!A:G,7,0),"")</f>
        <v/>
      </c>
      <c r="K62" s="151"/>
      <c r="L62" s="151" t="str">
        <f>IFERROR(VLOOKUP(D62,DB!A:I,9,0),"")</f>
        <v/>
      </c>
    </row>
    <row r="63" spans="1:12" ht="15">
      <c r="A63" s="157"/>
      <c r="B63" s="157" t="str">
        <f>IFERROR(VLOOKUP(D63,DB!A:K,11,0),"")</f>
        <v/>
      </c>
      <c r="C63" s="157"/>
      <c r="D63" s="157"/>
      <c r="E63" s="157"/>
      <c r="F63" s="158"/>
      <c r="G63" s="159">
        <f ca="1">IFERROR(NOW()-F63,"")</f>
        <v>45963.47029409722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45963.47029409722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45963.47029409722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45963.47029409722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45963.47029409722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45963.47029409722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45963.47029409722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45963.47029409722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45963.47029409722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45963.47029409722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45963.47029409722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45963.47029409722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45963.47029409722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45963.47029409722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45963.47029409722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45963.47029409722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45963.47029409722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45963.47029409722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45963.47029409722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45963.47029409722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45963.47029409722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45963.47029409722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45963.47029409722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45963.47029409722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45963.47029409722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45963.47029409722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45963.47029409722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45963.47029409722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45963.47029409722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45963.47029409722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45963.47029409722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45963.47029409722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45963.47029409722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45963.47029409722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45963.47029409722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45963.47029409722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45963.47029409722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45963.47029409722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45963.47029409722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45963.47029409722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45963.47029409722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45963.47029409722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45963.47029409722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45963.47029409722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45963.47029409722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45963.47029409722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45963.47029409722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45963.47029409722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45963.47029409722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45963.47029409722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45963.47029409722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45963.47029409722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45963.47029409722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45963.47029409722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45963.47029409722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45963.47029409722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45963.47029409722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45963.47029409722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45963.47029409722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45963.47029409722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45963.47029409722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45963.47029409722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45963.47029409722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45963.47029409722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45963.47029409722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45963.47029409722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45963.47029409722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45963.47029409722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45963.47029409722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45963.47029409722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45963.47029409722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45963.47029409722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45963.47029409722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45963.47029409722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45963.47029409722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45963.47029409722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45963.47029409722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45963.47029409722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45963.47029409722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45963.47029409722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45963.47029409722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45963.47029409722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45963.47029409722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45963.47029409722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45963.47029409722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45963.47029409722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45963.47029409722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45963.47029409722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45963.47029409722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45963.47029409722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45963.47029409722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45963.47029409722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45963.47029409722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45963.47029409722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45963.47029409722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45963.47029409722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45963.47029409722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45963.47029409722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45963.47029409722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45963.47029409722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45963.47029409722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45963.47029409722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45963.47029409722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45963.47029409722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45963.47029409722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45963.47029409722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45963.47029409722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45963.47029409722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45963.47029409722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45963.47029409722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45963.47029409722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45963.47029409722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45963.47029409722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45963.47029409722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45963.47029409722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45963.47029409722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45963.47029409722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45963.47029409722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45963.47029409722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45963.47029409722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45963.47029409722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45963.47029409722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45963.47029409722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45963.47029409722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45963.47029409722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45963.47029409722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45963.47029409722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45963.47029409722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45963.47029409722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45963.47029409722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45963.47029409722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45963.47029409722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45963.47029409722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45963.47029409722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45963.47029409722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45963.47029409722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45963.47029409722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45963.47029409722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45963.47029409722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45963.47029409722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45963.47029409722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45963.47029409722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45963.47029409722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45963.47029409722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45963.47029409722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45963.47029409722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45963.47029409722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45963.47029409722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45963.47029409722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45963.47029409722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45963.47029409722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45963.47029409722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45963.47029409722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45963.47029409722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45963.47029409722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45963.47029409722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45963.47029409722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45963.47029409722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45963.47029409722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45963.47029409722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45963.47029409722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45963.47029409722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45963.47029409722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45963.47029409722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45963.47029409722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45963.47029409722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45963.47029409722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45963.47029409722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45963.47029409722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45963.47029409722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45963.47029409722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45963.47029409722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45963.47029409722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45963.47029409722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45963.47029409722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45963.47029409722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45963.47029409722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45963.47029409722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45963.47029409722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45963.47029409722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45963.47029409722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45963.47029409722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45963.47029409722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45963.47029409722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45963.47029409722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45963.47029409722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45963.47029409722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45963.47029409722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45963.47029409722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45963.47029409722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45963.47029409722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45963.47029409722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45963.47029409722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45963.47029409722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45963.47029409722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45963.47029409722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45963.47029409722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45963.47029409722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45963.47029409722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45963.47029409722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45963.47029409722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45963.47029409722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45963.47029409722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45963.47029409722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45963.47029409722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45963.47029409722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45963.47029409722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45963.47029409722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45963.47029409722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45963.47029409722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45963.47029409722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45963.47029409722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45963.47029409722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45963.47029409722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45963.47029409722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45963.47029409722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45963.47029409722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45963.47029409722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45963.47029409722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45963.47029409722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45963.47029409722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45963.47029409722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45963.47029409722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45963.47029409722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45963.47029409722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45963.47029409722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45963.47029409722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45963.47029409722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45963.47029409722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45963.47029409722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45963.47029409722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45963.47029409722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45963.47029409722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45963.47029409722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45963.47029409722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45963.47029409722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45963.47029409722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45963.47029409722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45963.47029409722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45963.47029409722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45963.47029409722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45963.47029409722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45963.47029409722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45963.47029409722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45963.47029409722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45963.47029409722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45963.47029409722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45963.47029409722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45963.47029409722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45963.47029409722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45963.47029409722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45963.47029409722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45963.47029409722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45963.47029409722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45963.47029409722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45963.47029409722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45963.47029409722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45963.47029409722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45963.47029409722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45963.47029409722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45963.47029409722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45963.47029409722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45963.47029409722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45963.47029409722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45963.47029409722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45963.47029409722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45963.47029409722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45963.47029409722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45963.47029409722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45963.47029409722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45963.47029409722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45963.47029409722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45963.47029409722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45963.47029409722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45963.47029409722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45963.47029409722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45963.47029409722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45963.47029409722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45963.47029409722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45963.47029409722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45963.47029409722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45963.47029409722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45963.47029409722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45963.47029409722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45963.47029409722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45963.47029409722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45963.47029409722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45963.47029409722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45963.47029409722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45963.47029409722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45963.47029409722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45963.47029409722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45963.47029409722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45963.47029409722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45963.47029409722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45963.47029409722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45963.47029409722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45963.47029409722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45963.47029409722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45963.47029409722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45963.47029409722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45963.47029409722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45963.47029409722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45963.47029409722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45963.47029409722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45963.47029409722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45963.47029409722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45963.47029409722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45963.47029409722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45963.47029409722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45963.47029409722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45963.47029409722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45963.47029409722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45963.47029409722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45963.47029409722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45963.47029409722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45963.47029409722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45963.47029409722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45963.47029409722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45963.47029409722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45963.47029409722</v>
      </c>
      <c r="H383" s="158"/>
      <c r="I383" s="157" t="str">
        <f>IFERROR(VLOOKUP(D383,DB!A:F,6,0),"")</f>
        <v/>
      </c>
      <c r="J383" s="157" t="str">
        <f>IFERROR(VLOOKUP(D383,DB!A:G,7,0),"")</f>
        <v/>
      </c>
      <c r="K383" s="157"/>
      <c r="L383" s="157" t="str">
        <f>IFERROR(VLOOKUP(D383,DB!A:I,9,0),"")</f>
        <v/>
      </c>
    </row>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93" ht="15"/>
    <row r="494" ht="15"/>
    <row r="496" ht="15"/>
    <row r="497" ht="15"/>
    <row r="498" ht="15"/>
    <row r="499" ht="15"/>
    <row r="501" ht="15"/>
    <row r="502" ht="15"/>
    <row r="509" ht="15"/>
    <row r="510" ht="15"/>
    <row r="511" ht="15"/>
    <row r="512" ht="15"/>
    <row r="513" ht="15"/>
    <row r="514" ht="15"/>
    <row r="517" ht="15"/>
    <row r="518" ht="15"/>
    <row r="519" ht="15"/>
    <row r="520" ht="15"/>
    <row r="521" ht="15"/>
    <row r="522" ht="15"/>
    <row r="523" ht="15"/>
    <row r="524"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4" ht="15"/>
    <row r="585" ht="15"/>
    <row r="622" ht="15"/>
    <row r="623" ht="15"/>
    <row r="624" ht="15"/>
    <row r="625" ht="15"/>
    <row r="626" ht="15"/>
    <row r="627" ht="15"/>
    <row r="628" ht="15"/>
    <row r="629" ht="15"/>
    <row r="630" ht="15"/>
    <row r="631"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921" ht="15"/>
    <row r="922" ht="15"/>
    <row r="923" ht="15"/>
    <row r="924" ht="15"/>
    <row r="925" ht="15"/>
    <row r="926"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9" ht="15"/>
    <row r="990" ht="15"/>
    <row r="996" ht="15"/>
    <row r="997" ht="15"/>
    <row r="999" ht="15"/>
    <row r="1000" ht="15"/>
    <row r="1001" ht="15"/>
    <row r="1002" ht="15"/>
    <row r="1003" ht="15"/>
    <row r="1004" ht="15"/>
    <row r="1005" ht="15"/>
    <row r="1007"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7" ht="15"/>
    <row r="1108" ht="15"/>
    <row r="1109" ht="15"/>
    <row r="1110" ht="15"/>
    <row r="1111" ht="15"/>
    <row r="1112" ht="15"/>
    <row r="1113" ht="15"/>
    <row r="1115" ht="15"/>
    <row r="1116" ht="15"/>
    <row r="1117" ht="15"/>
    <row r="1118" ht="15"/>
    <row r="1119" ht="15"/>
    <row r="1120" ht="15"/>
    <row r="1121" ht="15"/>
    <row r="1122" ht="15"/>
    <row r="1123" ht="15"/>
    <row r="1124" ht="15"/>
    <row r="1125" ht="15"/>
    <row r="1127" ht="15"/>
    <row r="1128" ht="15"/>
    <row r="1129" ht="15"/>
    <row r="1130" ht="15"/>
    <row r="1131" ht="15"/>
    <row r="1132" ht="15"/>
    <row r="1133" ht="15"/>
    <row r="1134" ht="15"/>
    <row r="1135" ht="15"/>
    <row r="1136" ht="15"/>
    <row r="1144" ht="15"/>
    <row r="1145" ht="15"/>
    <row r="1148" ht="15"/>
    <row r="1149" ht="15"/>
    <row r="1150" ht="15"/>
    <row r="1151" ht="15"/>
    <row r="1152" ht="15"/>
    <row r="1153" ht="15"/>
    <row r="1154" ht="15"/>
    <row r="1155" ht="15"/>
    <row r="1158" ht="15"/>
    <row r="1159" ht="15"/>
    <row r="1160" ht="15"/>
    <row r="1161" ht="15"/>
    <row r="1162" ht="15"/>
    <row r="1163" ht="15"/>
    <row r="1164" ht="15"/>
    <row r="1165" ht="15"/>
    <row r="1166" ht="15"/>
    <row r="1167" ht="15"/>
    <row r="1168" ht="15"/>
    <row r="1169" ht="15"/>
    <row r="1171" ht="15"/>
    <row r="1172" ht="15"/>
    <row r="1173" ht="15"/>
    <row r="1176" ht="15"/>
    <row r="1178" ht="15"/>
    <row r="1180" ht="15"/>
    <row r="1183" ht="15"/>
    <row r="1184" ht="15"/>
    <row r="1185" ht="15"/>
    <row r="1187" ht="15"/>
    <row r="1189" ht="15"/>
    <row r="1190" ht="15"/>
    <row r="1191" ht="15"/>
    <row r="1192" ht="15"/>
    <row r="1193" ht="15"/>
    <row r="1195" ht="15"/>
    <row r="1196" ht="15"/>
    <row r="1197" ht="15"/>
    <row r="1198" ht="15"/>
    <row r="1200" ht="15"/>
    <row r="1202" ht="15"/>
    <row r="1203" ht="15"/>
    <row r="1205" ht="15"/>
    <row r="1206" ht="15"/>
    <row r="1207" ht="15"/>
    <row r="1208" ht="15"/>
    <row r="1210" ht="15"/>
    <row r="1212" ht="15"/>
    <row r="1213" ht="15"/>
    <row r="1214" ht="15"/>
    <row r="1215" ht="15"/>
    <row r="1217" ht="15"/>
    <row r="1218" ht="15"/>
    <row r="1219" ht="15"/>
    <row r="1220" ht="15"/>
    <row r="1221" ht="15"/>
    <row r="1222" ht="15"/>
    <row r="1223" ht="15"/>
    <row r="1226" ht="15"/>
    <row r="1228" ht="15"/>
    <row r="1229" ht="15"/>
    <row r="1230" ht="15"/>
    <row r="1231" ht="15"/>
    <row r="1232" ht="15"/>
    <row r="1233" ht="15"/>
    <row r="1234" ht="15"/>
    <row r="1235" ht="15"/>
    <row r="1238" ht="15"/>
    <row r="1239" ht="15"/>
    <row r="1241" ht="15"/>
    <row r="1243" ht="15"/>
    <row r="1244" ht="15"/>
    <row r="1245" ht="15"/>
    <row r="1246" ht="15"/>
    <row r="1247" ht="15"/>
    <row r="1251" ht="15"/>
    <row r="1252" ht="15"/>
    <row r="1254" ht="15"/>
    <row r="1255" ht="15"/>
    <row r="1258" ht="15"/>
    <row r="1259" ht="15"/>
    <row r="1263" ht="15"/>
    <row r="1270" ht="15"/>
    <row r="1272" ht="15"/>
    <row r="1273" ht="15"/>
    <row r="1275" ht="15"/>
  </sheetData>
  <dataValidations count="2">
    <dataValidation allowBlank="1" showInputMessage="1" showErrorMessage="1" sqref="E1" xr:uid="{920C6338-E771-4DAE-8C89-92A9093EA4DE}"/>
    <dataValidation type="list" allowBlank="1" showInputMessage="1" showErrorMessage="1" sqref="E2:E3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0.42817604166339152</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45963.47029409722</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45963.47029409722</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45963.47029409722</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45963.47029409722</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45963.47029409722</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45963.47029409722</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45963.47029409722</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45963.47029409722</v>
      </c>
      <c r="H10" s="106"/>
      <c r="I10" s="102" t="str">
        <f>IFERROR(VLOOKUP(D10,DB!A:F,6,0),"")</f>
        <v/>
      </c>
      <c r="J10" s="102" t="str">
        <f>IFERROR(VLOOKUP(D10,DB!A:G,7,0),"")</f>
        <v/>
      </c>
      <c r="K10" s="107"/>
      <c r="L10" s="108" t="str">
        <f>IFERROR(VLOOKUP(D10,DB!A:I,9,0),"")</f>
        <v/>
      </c>
    </row>
    <row r="11" spans="1:16383" ht="31.5" customHeight="1">
      <c r="A11" s="171"/>
      <c r="B11" s="172" t="str">
        <f>IFERROR(VLOOKUP(D11,DB!A:K,11,0),"")</f>
        <v/>
      </c>
      <c r="C11" s="173"/>
      <c r="D11" s="172"/>
      <c r="E11" s="102"/>
      <c r="F11" s="174"/>
      <c r="G11" s="115">
        <f ca="1">IFERROR(NOW()-F11,"-")</f>
        <v>45963.47029409722</v>
      </c>
      <c r="H11" s="174"/>
      <c r="I11" s="172" t="str">
        <f>IFERROR(VLOOKUP(D11,DB!A:F,6,0),"")</f>
        <v/>
      </c>
      <c r="J11" s="172" t="str">
        <f>IFERROR(VLOOKUP(D11,DB!A:G,7,0),"")</f>
        <v/>
      </c>
      <c r="K11" s="175"/>
      <c r="L11" s="176" t="str">
        <f>IFERROR(VLOOKUP(D11,DB!A:I,9,0),"")</f>
        <v/>
      </c>
    </row>
    <row r="12" spans="1:16383" ht="31.5" customHeight="1">
      <c r="A12" s="171"/>
      <c r="B12" s="172" t="str">
        <f>IFERROR(VLOOKUP(D12,DB!A:K,11,0),"")</f>
        <v/>
      </c>
      <c r="C12" s="173"/>
      <c r="D12" s="172"/>
      <c r="E12" s="102"/>
      <c r="F12" s="174"/>
      <c r="G12" s="115">
        <f ca="1">IFERROR(NOW()-F12,"-")</f>
        <v>45963.47029409722</v>
      </c>
      <c r="H12" s="174"/>
      <c r="I12" s="172" t="str">
        <f>IFERROR(VLOOKUP(D12,DB!A:F,6,0),"")</f>
        <v/>
      </c>
      <c r="J12" s="172" t="str">
        <f>IFERROR(VLOOKUP(D12,DB!A:G,7,0),"")</f>
        <v/>
      </c>
      <c r="K12" s="175"/>
      <c r="L12" s="176" t="str">
        <f>IFERROR(VLOOKUP(D12,DB!A:I,9,0),"")</f>
        <v/>
      </c>
    </row>
    <row r="13" spans="1:16383" ht="31.5" customHeight="1">
      <c r="A13" s="171"/>
      <c r="B13" s="172" t="str">
        <f>IFERROR(VLOOKUP(D13,DB!A:K,11,0),"")</f>
        <v/>
      </c>
      <c r="C13" s="173"/>
      <c r="D13" s="172"/>
      <c r="E13" s="102"/>
      <c r="F13" s="174"/>
      <c r="G13" s="115">
        <f ca="1">IFERROR(NOW()-F13,"-")</f>
        <v>45963.47029409722</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45963.47029409722</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45963.47029409722</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45963.47029409722</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45963.47029409722</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45963.47029409722</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45963.47029409722</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45963.47029409722</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45963.47029409722</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45963.47029409722</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45963.47029409722</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45963.47029409722</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45963.47029409722</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45963.47029409722</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45963.47029409722</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45963.47029409722</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45963.47029409722</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45963.47029409722</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45963.47029409722</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45963.47029409722</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45963.47029409722</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45963.47029409722</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45963.47029409722</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45963.47029409722</v>
      </c>
      <c r="H36" s="174"/>
      <c r="I36" s="172" t="str">
        <f>IFERROR(VLOOKUP(D36,DB!A:F,6,0),"")</f>
        <v/>
      </c>
      <c r="J36" s="172" t="str">
        <f>IFERROR(VLOOKUP(D36,DB!A:G,7,0),"")</f>
        <v/>
      </c>
      <c r="K36" s="175"/>
      <c r="L36" s="176" t="str">
        <f>IFERROR(VLOOKUP(D36,DB!A:I,9,0),"")</f>
        <v/>
      </c>
    </row>
    <row r="37" spans="1:12" ht="31.5" customHeight="1">
      <c r="A37" s="103"/>
      <c r="B37" s="102" t="str">
        <f>IFERROR(VLOOKUP(D37,DB!A:K,11,0),"")</f>
        <v/>
      </c>
      <c r="C37" s="104"/>
      <c r="D37" s="102"/>
      <c r="E37" s="105"/>
      <c r="F37" s="106"/>
      <c r="G37" s="76">
        <f ca="1">IFERROR(NOW()-F37,"-")</f>
        <v>45963.47029409722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45963.47029409722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45963.47029409722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45963.47029409722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45963.47029409722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45963.47029409722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45963.47029409722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45963.47029409722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45963.47029409722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45963.47029409722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45963.47029409722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45963.47029409722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45963.47029409722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45963.47029409722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45963.47029409722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45963.47029409722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45963.47029409722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45963.47029409722</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45963.47029409722</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45963.47029409722</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