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78" documentId="120_S{2AC9BD13-BADA-5192-A53E-5A8FF88502F6}" xr6:coauthVersionLast="47" xr6:coauthVersionMax="47" xr10:uidLastSave="{50BDA7FE-AAD3-4364-BE1F-13417155A92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<sst xmlns="http://schemas.openxmlformats.org/spreadsheetml/2006/main" count="180278" uniqueCount="39122">
  <si>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</si>
  <si>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</si>
  <si>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</si>
  <si>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</si>
  <si>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</si>
  <si>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</si>
  <si>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</si>
  <si>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</si>
  <si>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</si>
  <si>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</si>
  <si>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</si>
  <si>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</si>
  <si>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</si>
  <si>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</si>
  <si>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</si>
  <si>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</si>
  <si>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</si>
  <si>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</si>
  <si>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</si>
  <si>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</si>
  <si>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</si>
  <si>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</si>
  <si>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</si>
  <si>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</si>
  <si>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</si>
  <si>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</si>
  <si>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</si>
  <si>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</si>
  <si>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</si>
  <si>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</si>
  <si>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</si>
  <si>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</si>
  <si>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</si>
  <si>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</si>
  <si>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</si>
  <si>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</si>
  <si>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</si>
  <si>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</si>
  <si>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</si>
  <si>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</si>
  <si>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</si>
  <si>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</si>
  <si>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</si>
  <si>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</si>
  <si>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</si>
  <si>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</si>
  <si>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</si>
  <si>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</si>
  <si>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</si>
  <si>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</si>
  <si>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</si>
  <si>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</si>
  <si>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</si>
  <si>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</si>
  <si>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</si>
  <si>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</si>
  <si>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</si>
  <si>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</si>
  <si>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</si>
  <si>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</si>
  <si>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</si>
  <si>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</si>
  <si>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</si>
  <si>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</si>
  <si>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</si>
  <si>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</si>
  <si>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</si>
  <si>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</si>
  <si>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</si>
  <si>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</si>
  <si>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</si>
  <si>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</si>
  <si>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</si>
  <si>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</si>
  <si>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</si>
  <si>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</si>
  <si>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</si>
  <si>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</si>
  <si>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</si>
  <si>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</si>
  <si>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</si>
  <si>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</si>
  <si>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</si>
  <si>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</si>
  <si>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</si>
  <si>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</si>
  <si>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</si>
  <si>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</si>
  <si>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</si>
  <si>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</si>
  <si>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</si>
  <si>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</si>
  <si>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</si>
  <si>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</si>
  <si>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</si>
  <si>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</si>
  <si>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</si>
  <si>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</si>
  <si>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</si>
  <si>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</si>
  <si>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</si>
  <si>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</si>
  <si>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</si>
  <si>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</si>
  <si>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</si>
  <si>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</si>
  <si>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</si>
  <si>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</si>
  <si>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</si>
  <si>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</si>
  <si>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</si>
  <si>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</si>
  <si>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</si>
  <si>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</si>
  <si>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</si>
  <si>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</si>
  <si>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</si>
  <si>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</si>
  <si>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</si>
  <si>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</si>
  <si>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</si>
  <si>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</si>
  <si>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</si>
  <si>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</si>
  <si>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</si>
  <si>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</si>
  <si>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</si>
  <si>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</si>
  <si>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</si>
  <si>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</si>
  <si>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</si>
  <si>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</si>
  <si>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</si>
  <si>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</si>
  <si>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</si>
  <si>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</si>
  <si>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</si>
  <si>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</si>
  <si>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</si>
  <si>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</si>
  <si>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</si>
  <si>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</si>
  <si>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</si>
  <si>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</si>
  <si>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</si>
  <si>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</si>
  <si>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</si>
  <si>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</si>
  <si>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</si>
  <si>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</si>
  <si>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</si>
  <si>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</si>
  <si>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</si>
  <si>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</si>
  <si>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</si>
  <si>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</si>
  <si>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</si>
  <si>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</si>
  <si>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</si>
  <si>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</si>
  <si>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</si>
  <si>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</si>
  <si>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</si>
  <si>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</si>
  <si>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</si>
  <si>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</si>
  <si>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</si>
  <si>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</si>
  <si>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</si>
  <si>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</si>
  <si>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</si>
  <si>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</si>
  <si>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</si>
  <si>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</si>
  <si>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</si>
  <si>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</si>
  <si>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</si>
  <si>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</si>
  <si>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</si>
  <si>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</si>
  <si>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</si>
  <si>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</si>
  <si>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</si>
  <si>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</si>
  <si>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</si>
  <si>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</si>
  <si>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</si>
  <si>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</si>
  <si>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</si>
  <si>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</si>
  <si>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</si>
  <si>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</si>
  <si>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</si>
  <si>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</si>
  <si>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</si>
  <si>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</si>
  <si>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</si>
  <si>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</si>
  <si>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</si>
  <si>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</si>
  <si>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</si>
  <si>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</si>
  <si>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</si>
  <si>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</si>
  <si>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</si>
  <si>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</si>
  <si>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</si>
  <si>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</si>
  <si>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</si>
  <si>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</si>
  <si>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</si>
  <si>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</si>
  <si>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</si>
  <si>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</si>
  <si>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</si>
  <si>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</si>
  <si>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</si>
  <si>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</si>
  <si>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</si>
  <si>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</si>
  <si>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</si>
  <si>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</si>
  <si>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</si>
  <si>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</si>
  <si>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</si>
  <si>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</si>
  <si>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</si>
  <si>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</si>
  <si>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</si>
  <si>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</si>
  <si>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</si>
  <si>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</si>
  <si>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</si>
  <si>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</si>
  <si>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</si>
  <si>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</si>
  <si>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</si>
  <si>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</si>
  <si>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</si>
  <si>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</si>
  <si>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</si>
  <si>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</si>
  <si>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</si>
  <si>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</si>
  <si>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</si>
  <si>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</si>
  <si>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</si>
  <si>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</si>
  <si>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</si>
  <si>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</si>
  <si>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</si>
  <si>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</si>
  <si>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</si>
  <si>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</si>
  <si>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</si>
  <si>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</si>
  <si>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</si>
  <si>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</si>
  <si>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</si>
  <si>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</si>
  <si>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</si>
  <si>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</si>
  <si>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</si>
  <si>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</si>
  <si>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</si>
  <si>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</si>
  <si>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</si>
  <si>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</si>
  <si>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</si>
  <si>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</si>
  <si>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</si>
  <si>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</si>
  <si>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</si>
  <si>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</si>
  <si>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</si>
  <si>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</si>
  <si>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</si>
  <si>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</si>
  <si>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</si>
  <si>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</si>
  <si>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</si>
  <si>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</si>
  <si>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</si>
  <si>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</si>
  <si>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</si>
  <si>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</si>
  <si>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</si>
  <si>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</si>
  <si>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</si>
  <si>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</si>
  <si>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</si>
  <si>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</si>
  <si>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</si>
  <si>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</si>
  <si>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</si>
  <si>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</si>
  <si>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</si>
  <si>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</si>
  <si>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</si>
  <si>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</si>
  <si>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</si>
  <si>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</si>
  <si>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</si>
  <si>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</si>
  <si>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</si>
  <si>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</si>
  <si>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</si>
  <si>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</si>
  <si>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</si>
  <si>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</si>
  <si>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</si>
  <si>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</si>
  <si>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</si>
  <si>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</si>
  <si>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</si>
  <si>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</si>
  <si>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</si>
  <si>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</si>
  <si>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</si>
  <si>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</si>
  <si>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</si>
  <si>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</si>
  <si>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</si>
  <si>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</si>
  <si>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</si>
  <si>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</si>
  <si>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</si>
  <si>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</si>
  <si>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</si>
  <si>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</si>
  <si>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</si>
  <si>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</si>
  <si>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</si>
  <si>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</si>
  <si>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</si>
  <si>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</si>
  <si>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</si>
  <si>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</si>
  <si>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</si>
  <si>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</si>
  <si>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</si>
  <si>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</si>
  <si>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</si>
  <si>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</si>
  <si>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</si>
  <si>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</si>
  <si>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</si>
  <si>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</si>
  <si>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</si>
  <si>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</si>
  <si>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</si>
  <si>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</si>
  <si>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</si>
  <si>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</si>
  <si>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</si>
  <si>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</si>
  <si>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</si>
  <si>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</si>
  <si>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</si>
  <si>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</si>
  <si>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</si>
  <si>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</si>
  <si>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</si>
  <si>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</si>
  <si>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</si>
  <si>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</si>
  <si>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</si>
  <si>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</si>
  <si>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</si>
  <si>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</si>
  <si>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</si>
  <si>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</si>
  <si>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</si>
  <si>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</si>
  <si>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</si>
  <si>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</si>
  <si>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</si>
  <si>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</si>
  <si>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</si>
  <si>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</si>
  <si>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</si>
  <si>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</si>
  <si>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</si>
  <si>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</si>
  <si>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</si>
  <si>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</si>
  <si>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</si>
  <si>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</si>
  <si>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</si>
  <si>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</si>
  <si>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</si>
  <si>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</si>
  <si>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</si>
  <si>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</si>
  <si>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</si>
  <si>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</si>
  <si>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</si>
  <si>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</si>
  <si>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</si>
  <si>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</si>
  <si>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</si>
  <si>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</si>
  <si>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</si>
  <si>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</si>
  <si>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</si>
  <si>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</si>
  <si>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</si>
  <si>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</si>
  <si>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</si>
  <si>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</si>
  <si>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</si>
  <si>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</si>
  <si>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</si>
  <si>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</si>
  <si>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</si>
  <si>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</si>
  <si>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</si>
  <si>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</si>
  <si>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</si>
  <si>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</si>
  <si>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</si>
  <si>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</si>
  <si>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</si>
  <si>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</si>
  <si>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</si>
  <si>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</si>
  <si>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</si>
  <si>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</si>
  <si>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</si>
  <si>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</si>
  <si>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</si>
  <si>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</si>
  <si>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</si>
  <si>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</si>
  <si>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</si>
  <si>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</si>
  <si>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</si>
  <si>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</si>
  <si>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</si>
  <si>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</si>
  <si>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</si>
  <si>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</si>
  <si>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</si>
  <si>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</si>
  <si>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</si>
  <si>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</si>
  <si>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</si>
  <si>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</si>
  <si>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</si>
  <si>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</si>
  <si>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</si>
  <si>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</si>
  <si>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</si>
  <si>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</si>
  <si>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</si>
  <si>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</si>
  <si>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</si>
  <si>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</si>
  <si>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</si>
  <si>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</si>
  <si>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</si>
  <si>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</si>
  <si>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</si>
  <si>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</si>
  <si>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</si>
  <si>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</si>
  <si>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</si>
  <si>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</si>
  <si>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</si>
  <si>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</si>
  <si>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</si>
  <si>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</si>
  <si>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</si>
  <si>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</si>
  <si>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</si>
  <si>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</si>
  <si>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</si>
  <si>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</si>
  <si>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</si>
  <si>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</si>
  <si>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</si>
  <si>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</si>
  <si>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</si>
  <si>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</si>
  <si>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</si>
  <si>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</si>
  <si>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</si>
  <si>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</si>
  <si>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</si>
  <si>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</si>
  <si>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</si>
  <si>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</si>
  <si>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</si>
  <si>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</si>
  <si>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</si>
  <si>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</si>
  <si>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</si>
  <si>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</si>
  <si>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</si>
  <si>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</si>
  <si>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</si>
  <si>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</si>
  <si>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</si>
  <si>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</si>
  <si>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</si>
  <si>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</si>
  <si>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</si>
  <si>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</si>
  <si>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</si>
  <si>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</si>
  <si>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</si>
  <si>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</si>
  <si>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</si>
  <si>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</si>
  <si>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</si>
  <si>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</si>
  <si>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</si>
  <si>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</si>
  <si>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</si>
  <si>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</si>
  <si>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</si>
  <si>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</si>
  <si>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</si>
  <si>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</si>
  <si>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</si>
  <si>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</si>
  <si>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</si>
  <si>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</si>
  <si>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</si>
  <si>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</si>
  <si>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</si>
  <si>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</si>
  <si>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</si>
  <si>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</si>
  <si>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</si>
  <si>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</si>
  <si>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</si>
  <si>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</si>
  <si>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</si>
  <si>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</si>
  <si>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</si>
  <si>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</si>
  <si>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</si>
  <si>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</si>
  <si>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</si>
  <si>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</si>
  <si>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</si>
  <si>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</si>
  <si>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</si>
  <si>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</si>
  <si>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</si>
  <si>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</si>
  <si>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</si>
  <si>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</si>
  <si>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</si>
  <si>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</si>
  <si>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</si>
  <si>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</si>
  <si>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</si>
  <si>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</si>
  <si>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</si>
  <si>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</si>
  <si>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</si>
  <si>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</si>
  <si>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</si>
  <si>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</si>
  <si>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</si>
  <si>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</si>
  <si>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</si>
  <si>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</si>
  <si>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</si>
  <si>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</si>
  <si>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</si>
  <si>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</si>
  <si>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</si>
  <si>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</si>
  <si>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</si>
  <si>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</si>
  <si>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</si>
  <si>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</si>
  <si>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</si>
  <si>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</si>
  <si>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</si>
  <si>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</si>
  <si>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</si>
  <si>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</si>
  <si>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</si>
  <si>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</si>
  <si>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</si>
  <si>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</si>
  <si>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</si>
  <si>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</si>
  <si>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</si>
  <si>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</si>
  <si>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</si>
  <si>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</si>
  <si>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</si>
  <si>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</si>
  <si>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</si>
  <si>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</si>
  <si>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</si>
  <si>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</si>
  <si>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</si>
  <si>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</si>
  <si>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</si>
  <si>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</si>
  <si>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</si>
  <si>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</si>
  <si>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</si>
  <si>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</si>
  <si>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</si>
  <si>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</si>
  <si>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</si>
  <si>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</si>
  <si>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</si>
  <si>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</si>
  <si>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</si>
  <si>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</si>
  <si>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</si>
  <si>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</si>
  <si>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</si>
  <si>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</si>
  <si>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</si>
  <si>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</si>
  <si>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</si>
  <si>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</si>
  <si>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</si>
  <si>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</si>
  <si>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</si>
  <si>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</si>
  <si>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</si>
  <si>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</si>
  <si>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</si>
  <si>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</si>
  <si>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</si>
  <si>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</si>
  <si>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</si>
  <si>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</si>
  <si>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</si>
  <si>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</si>
  <si>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</si>
  <si>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</si>
  <si>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</si>
  <si>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</si>
  <si>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</si>
  <si>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</si>
  <si>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</si>
  <si>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</si>
  <si>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</si>
  <si>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</si>
  <si>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</si>
  <si>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</si>
  <si>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</si>
  <si>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</si>
  <si>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</si>
  <si>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</si>
  <si>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</si>
  <si>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</si>
  <si>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</si>
  <si>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</si>
  <si>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</si>
  <si>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</si>
  <si>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</si>
  <si>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</si>
  <si>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</si>
  <si>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</si>
  <si>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</si>
  <si>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</si>
  <si>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</si>
  <si>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</si>
  <si>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</si>
  <si>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</si>
  <si>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</si>
  <si>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</si>
  <si>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</si>
  <si>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</si>
  <si>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</si>
  <si>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</si>
  <si>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</si>
  <si>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</si>
  <si>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</si>
  <si>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</si>
  <si>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</si>
  <si>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</si>
  <si>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</si>
  <si>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</si>
  <si>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</si>
  <si>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</si>
  <si>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</si>
  <si>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</si>
  <si>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</si>
  <si>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</si>
  <si>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</si>
  <si>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</si>
  <si>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</si>
  <si>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</si>
  <si>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</si>
  <si>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</si>
  <si>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</si>
  <si>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</si>
  <si>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</si>
  <si>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</si>
  <si>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</si>
  <si>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</si>
  <si>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</si>
  <si>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</si>
  <si>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</si>
  <si>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</si>
  <si>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</si>
  <si>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</si>
  <si>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</si>
  <si>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</si>
  <si>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</si>
  <si>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</si>
  <si>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</si>
  <si>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</si>
  <si>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</si>
  <si>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</si>
  <si>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</si>
  <si>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</si>
  <si>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</si>
  <si>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</si>
  <si>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</si>
  <si>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</si>
  <si>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</si>
  <si>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</si>
  <si>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</si>
  <si>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</si>
  <si>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</si>
  <si>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</si>
  <si>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</si>
  <si>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</si>
  <si>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</si>
  <si>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</si>
  <si>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</si>
  <si>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</si>
  <si>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</si>
  <si>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</si>
  <si>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</si>
  <si>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</si>
  <si>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</si>
  <si>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</si>
  <si>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</si>
  <si>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</si>
  <si>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</si>
  <si>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</si>
  <si>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</si>
  <si>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</si>
  <si>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</si>
  <si>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</si>
  <si>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</si>
  <si>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</si>
  <si>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</si>
  <si>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</si>
  <si>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</si>
  <si>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</si>
  <si>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</si>
  <si>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</si>
  <si>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</si>
  <si>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</si>
  <si>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</si>
  <si>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</si>
  <si>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</si>
  <si>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</si>
  <si>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</si>
  <si>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</si>
  <si>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</si>
  <si>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</si>
  <si>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</si>
  <si>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</si>
  <si>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</si>
  <si>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</si>
  <si>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</si>
  <si>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</si>
  <si>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</si>
  <si>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</si>
  <si>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</si>
  <si>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</si>
  <si>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</si>
  <si>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</si>
  <si>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</si>
  <si>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</si>
  <si>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</si>
  <si>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</si>
  <si>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</si>
  <si>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</si>
  <si>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</si>
  <si>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</si>
  <si>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</si>
  <si>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</si>
  <si>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</si>
  <si>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</si>
  <si>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</si>
  <si>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</si>
  <si>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</si>
  <si>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</si>
  <si>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</si>
  <si>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</si>
  <si>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</si>
  <si>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</si>
  <si>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</si>
  <si>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</si>
  <si>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</si>
  <si>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</si>
  <si>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</si>
  <si>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</si>
  <si>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</si>
  <si>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</si>
  <si>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</si>
  <si>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</si>
  <si>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</si>
  <si>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</si>
  <si>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</si>
  <si>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</si>
  <si>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</si>
  <si>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</si>
  <si>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</si>
  <si>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</si>
  <si>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</si>
  <si>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</si>
  <si>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</si>
  <si>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</si>
  <si>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</si>
  <si>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</si>
  <si>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</si>
  <si>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</si>
  <si>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</si>
  <si>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</si>
  <si>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</si>
  <si>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</si>
  <si>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</si>
  <si>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</si>
  <si>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</si>
  <si>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</si>
  <si>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</si>
  <si>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</si>
  <si>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</si>
  <si>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</si>
  <si>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</si>
  <si>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</si>
  <si>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</si>
  <si>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</si>
  <si>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</si>
  <si>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</si>
  <si>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</si>
  <si>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</si>
  <si>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</si>
  <si>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</si>
  <si>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</si>
  <si>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</si>
  <si>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</si>
  <si>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</si>
  <si>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</si>
  <si>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</si>
  <si>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</si>
  <si>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</si>
  <si>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</si>
  <si>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</si>
  <si>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</si>
  <si>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</si>
  <si>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</si>
  <si>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</si>
  <si>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</si>
  <si>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</si>
  <si>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</si>
  <si>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</si>
  <si>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</si>
  <si>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</si>
  <si>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</si>
  <si>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</si>
  <si>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</si>
  <si>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</si>
  <si>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</si>
  <si>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</si>
  <si>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</si>
  <si>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</si>
  <si>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</si>
  <si>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</si>
  <si>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</si>
  <si>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</si>
  <si>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</si>
  <si>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</si>
  <si>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</si>
  <si>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</si>
  <si>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</si>
  <si>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</si>
  <si>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</si>
  <si>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</si>
  <si>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</si>
  <si>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</si>
  <si>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</si>
  <si>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</si>
  <si>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</si>
  <si>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</si>
  <si>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</si>
  <si>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</si>
  <si>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</si>
  <si>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</si>
  <si>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</si>
  <si>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</si>
  <si>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</si>
  <si>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</si>
  <si>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</si>
  <si>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</si>
  <si>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</si>
  <si>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</si>
  <si>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</si>
  <si>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</si>
  <si>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</si>
  <si>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</si>
  <si>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</si>
  <si>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</si>
  <si>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</si>
  <si>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</si>
  <si>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</si>
  <si>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</si>
  <si>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</si>
  <si>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</si>
  <si>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</si>
  <si>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</si>
  <si>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</si>
  <si>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</si>
  <si>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</si>
  <si>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</si>
  <si>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</si>
  <si>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</si>
  <si>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</si>
  <si>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</si>
  <si>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</si>
  <si>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</si>
  <si>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</si>
  <si>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</si>
  <si>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</si>
  <si>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</si>
  <si>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</si>
  <si>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</si>
  <si>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</si>
  <si>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</si>
  <si>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</si>
  <si>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</si>
  <si>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</si>
  <si>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</si>
  <si>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</si>
  <si>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</si>
  <si>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</si>
  <si>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</si>
  <si>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</si>
  <si>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</si>
  <si>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</si>
  <si>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</si>
  <si>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</si>
  <si>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</si>
  <si>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</si>
  <si>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</si>
  <si>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</si>
  <si>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</si>
  <si>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</si>
  <si>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</si>
  <si>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</si>
  <si>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</si>
  <si>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</si>
  <si>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</si>
  <si>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</si>
  <si>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</si>
  <si>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</si>
  <si>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</si>
  <si>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</si>
  <si>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</si>
  <si>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</si>
  <si>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</si>
  <si>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</si>
  <si>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</si>
  <si>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</si>
  <si>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</si>
  <si>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</si>
  <si>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</si>
  <si>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</si>
  <si>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</si>
  <si>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</si>
  <si>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</si>
  <si>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</si>
  <si>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</si>
  <si>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</si>
  <si>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</si>
  <si>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</si>
  <si>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</si>
  <si>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</si>
  <si>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</si>
  <si>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</si>
  <si>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</si>
  <si>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</si>
  <si>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</si>
  <si>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</si>
  <si>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</si>
  <si>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</si>
  <si>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</si>
  <si>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</si>
  <si>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</si>
  <si>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</si>
  <si>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</si>
  <si>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</si>
  <si>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</si>
  <si>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</si>
  <si>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</si>
  <si>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</si>
  <si>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</si>
  <si>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</si>
  <si>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</si>
  <si>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</si>
  <si>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</si>
  <si>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</si>
  <si>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</si>
  <si>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</si>
  <si>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</si>
  <si>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</si>
  <si>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</si>
  <si>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</si>
  <si>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</si>
  <si>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</si>
  <si>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</si>
  <si>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</si>
  <si>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</si>
  <si>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</si>
  <si>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</si>
  <si>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</si>
  <si>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</si>
  <si>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</si>
  <si>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</si>
  <si>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</si>
  <si>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</si>
  <si>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</si>
  <si>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</si>
  <si>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</si>
  <si>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</si>
  <si>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</si>
  <si>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</si>
  <si>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</si>
  <si>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</si>
  <si>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</si>
  <si>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</si>
  <si>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</si>
  <si>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</si>
  <si>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</si>
  <si>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</si>
  <si>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</si>
  <si>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</si>
  <si>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</si>
  <si>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</si>
  <si>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</si>
  <si>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</si>
  <si>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</si>
  <si>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</si>
  <si>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</si>
  <si>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</si>
  <si>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</si>
  <si>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</si>
  <si>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</si>
  <si>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</si>
  <si>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</si>
  <si>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</si>
  <si>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</si>
  <si>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</si>
  <si>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</si>
  <si>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</si>
  <si>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</si>
  <si>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</si>
  <si>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</si>
  <si>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</si>
  <si>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</si>
  <si>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</si>
  <si>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</si>
  <si>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</si>
  <si>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</si>
  <si>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</si>
  <si>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</si>
  <si>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</si>
  <si>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</si>
  <si>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</si>
  <si>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</si>
  <si>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</si>
  <si>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</si>
  <si>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</si>
  <si>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</si>
  <si>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</si>
  <si>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</si>
  <si>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</si>
  <si>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</si>
  <si>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</si>
  <si>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</si>
  <si>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</si>
  <si>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</si>
  <si>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</si>
  <si>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</si>
  <si>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</si>
  <si>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</si>
  <si>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</si>
  <si>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</si>
  <si>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</si>
  <si>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</si>
  <si>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</si>
  <si>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</si>
  <si>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</si>
  <si>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</si>
  <si>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</si>
  <si>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</si>
  <si>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</si>
  <si>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</si>
  <si>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</si>
  <si>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</si>
  <si>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</si>
  <si>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</si>
  <si>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</si>
  <si>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</si>
  <si>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</si>
  <si>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</si>
  <si>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</si>
  <si>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</si>
  <si>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</si>
  <si>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</si>
  <si>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</si>
  <si>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</si>
  <si>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</si>
  <si>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</si>
  <si>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</si>
  <si>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</si>
  <si>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</si>
  <si>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</si>
  <si>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</si>
  <si>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</si>
  <si>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</si>
  <si>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</si>
  <si>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</si>
  <si>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</si>
  <si>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</si>
  <si>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</si>
  <si>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</si>
  <si>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</si>
  <si>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</si>
  <si>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</si>
  <si>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</si>
  <si>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</si>
  <si>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</si>
  <si>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</si>
  <si>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</si>
  <si>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</si>
  <si>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</si>
  <si>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</si>
  <si>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</si>
  <si>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</si>
  <si>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</si>
  <si>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</si>
  <si>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</si>
  <si>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</si>
  <si>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</si>
  <si>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</si>
  <si>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</si>
  <si>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</si>
  <si>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</si>
  <si>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</si>
  <si>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</si>
  <si>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</si>
  <si>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</si>
  <si>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</si>
  <si>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</si>
  <si>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</si>
  <si>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</si>
  <si>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</si>
  <si>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</si>
  <si>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</si>
  <si>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</si>
  <si>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</si>
  <si>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</si>
  <si>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</si>
  <si>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</si>
  <si>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</si>
  <si>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</si>
  <si>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</si>
  <si>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</si>
  <si>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</si>
  <si>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</si>
  <si>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</si>
  <si>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</si>
  <si>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</si>
  <si>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</si>
  <si>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</si>
  <si>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</si>
  <si>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</si>
  <si>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</si>
  <si>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</si>
  <si>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</si>
  <si>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</si>
  <si>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</si>
  <si>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</si>
  <si>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</si>
  <si>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</si>
  <si>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</si>
  <si>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</si>
  <si>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</si>
  <si>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</si>
  <si>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</si>
  <si>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</si>
  <si>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</si>
  <si>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</si>
  <si>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</si>
  <si>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</si>
  <si>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</si>
  <si>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</si>
  <si>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</si>
  <si>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</si>
  <si>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</si>
  <si>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</si>
  <si>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</si>
  <si>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</si>
  <si>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</si>
  <si>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</si>
  <si>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</si>
  <si>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</si>
  <si>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</si>
  <si>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</si>
  <si>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</si>
  <si>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</si>
  <si>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</si>
  <si>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</si>
  <si>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</si>
  <si>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</si>
  <si>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</si>
  <si>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</si>
  <si>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</si>
  <si>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</si>
  <si>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</si>
  <si>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</si>
  <si>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</si>
  <si>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</si>
  <si>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</si>
  <si>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</si>
  <si>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</si>
  <si>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</si>
  <si>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</si>
  <si>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</si>
  <si>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</si>
  <si>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</si>
  <si>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</si>
  <si>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</si>
  <si>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</si>
  <si>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</si>
  <si>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</si>
  <si>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</si>
  <si>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</si>
  <si>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</si>
  <si>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</si>
  <si>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</si>
  <si>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</si>
  <si>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</si>
  <si>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</si>
  <si>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</si>
  <si>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</si>
  <si>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</si>
  <si>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</si>
  <si>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</si>
  <si>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</si>
  <si>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</si>
  <si>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</si>
  <si>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</si>
  <si>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</si>
  <si>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</si>
  <si>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</si>
  <si>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</si>
  <si>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</si>
  <si>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</si>
  <si>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</si>
  <si>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</si>
  <si>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</si>
  <si>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</si>
  <si>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</si>
  <si>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</si>
  <si>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</si>
  <si>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</si>
  <si>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</si>
  <si>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</si>
  <si>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</si>
  <si>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</si>
  <si>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</si>
  <si>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</si>
  <si>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</si>
  <si>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</si>
  <si>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</si>
  <si>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</si>
  <si>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</si>
  <si>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</si>
  <si>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</si>
  <si>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</si>
  <si>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</si>
  <si>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</si>
  <si>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</si>
  <si>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</si>
  <si>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</si>
  <si>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</si>
  <si>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</si>
  <si>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</si>
  <si>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</si>
  <si>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</si>
  <si>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</si>
  <si>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</si>
  <si>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</si>
  <si>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</si>
  <si>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</si>
  <si>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</si>
  <si>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</si>
  <si>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</si>
  <si>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</si>
  <si>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</si>
  <si>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</si>
  <si>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</si>
  <si>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</si>
  <si>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</si>
  <si>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</si>
  <si>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</si>
  <si>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</si>
  <si>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</si>
  <si>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</si>
  <si>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</si>
  <si>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</si>
  <si>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</si>
  <si>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</si>
  <si>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</si>
  <si>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</si>
  <si>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</si>
  <si>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</si>
  <si>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</si>
  <si>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</si>
  <si>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</si>
  <si>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</si>
  <si>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</si>
  <si>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</si>
  <si>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</si>
  <si>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</si>
  <si>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</si>
  <si>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</si>
  <si>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</si>
  <si>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</si>
  <si>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</si>
  <si>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</si>
  <si>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</si>
  <si>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</si>
  <si>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</si>
  <si>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</si>
  <si>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</si>
  <si>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</si>
  <si>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</si>
  <si>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</si>
  <si>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</si>
  <si>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</si>
  <si>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</si>
  <si>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</si>
  <si>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</si>
  <si>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</si>
  <si>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</si>
  <si>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</si>
  <si>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</si>
  <si>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</si>
  <si>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</si>
  <si>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</si>
  <si>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</si>
  <si>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</si>
  <si>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</si>
  <si>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</si>
  <si>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</si>
  <si>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</si>
  <si>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</si>
  <si>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</si>
  <si>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</si>
  <si>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</si>
  <si>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</si>
  <si>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</si>
  <si>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</si>
  <si>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</si>
  <si>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</si>
  <si>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</si>
  <si>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</si>
  <si>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</si>
  <si>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</si>
  <si>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</si>
  <si>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</si>
  <si>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</si>
  <si>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</si>
  <si>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</si>
  <si>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</si>
  <si>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</si>
  <si>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</si>
  <si>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</si>
  <si>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</si>
  <si>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</si>
  <si>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</si>
  <si>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</si>
  <si>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</si>
  <si>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</si>
  <si>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</si>
  <si>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</si>
  <si>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</si>
  <si>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</si>
  <si>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</si>
  <si>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</si>
  <si>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</si>
  <si>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</si>
  <si>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</si>
  <si>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</si>
  <si>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</si>
  <si>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</si>
  <si>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</si>
  <si>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</si>
  <si>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</si>
  <si>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</si>
  <si>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</si>
  <si>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</si>
  <si>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</si>
  <si>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</si>
  <si>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</si>
  <si>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</si>
  <si>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</si>
  <si>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</si>
  <si>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</si>
  <si>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</si>
  <si>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</si>
  <si>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</si>
  <si>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</si>
  <si>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</si>
  <si>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</si>
  <si>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</si>
  <si>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</si>
  <si>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</si>
  <si>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</si>
  <si>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</si>
  <si>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</si>
  <si>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</si>
  <si>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</si>
  <si>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</si>
  <si>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</si>
  <si>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</si>
  <si>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</si>
  <si>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</si>
  <si>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</si>
  <si>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</si>
  <si>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</si>
  <si>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</si>
  <si>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</si>
  <si>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</si>
  <si>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</si>
  <si>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</si>
  <si>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</si>
  <si>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</si>
  <si>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</si>
  <si>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</si>
  <si>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</si>
  <si>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</si>
  <si>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</si>
  <si>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</si>
  <si>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</si>
  <si>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</si>
  <si>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</si>
  <si>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</si>
  <si>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</si>
  <si>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</si>
  <si>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</si>
  <si>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</si>
  <si>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</si>
  <si>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</si>
  <si>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</si>
  <si>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</si>
  <si>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</si>
  <si>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</si>
  <si>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</si>
  <si>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</si>
  <si>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</si>
  <si>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</si>
  <si>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</si>
  <si>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</si>
  <si>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</si>
  <si>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</si>
  <si>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</si>
  <si>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</si>
  <si>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</si>
  <si>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</si>
  <si>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</si>
  <si>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</si>
  <si>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</si>
  <si>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</si>
  <si>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</si>
  <si>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</si>
  <si>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</si>
  <si>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</si>
  <si>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</si>
  <si>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</si>
  <si>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</si>
  <si>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</si>
  <si>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</si>
  <si>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</si>
  <si>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</si>
  <si>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</si>
  <si>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</si>
  <si>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</si>
  <si>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</si>
  <si>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</si>
  <si>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</si>
  <si>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</si>
  <si>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</si>
  <si>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</si>
  <si>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</si>
  <si>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</si>
  <si>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</si>
  <si>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</si>
  <si>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</si>
  <si>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</si>
  <si>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</si>
  <si>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</si>
  <si>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</si>
  <si>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</si>
  <si>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</si>
  <si>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</si>
  <si>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</si>
  <si>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</si>
  <si>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</si>
  <si>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</si>
  <si>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</si>
  <si>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</si>
  <si>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</si>
  <si>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</si>
  <si>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</si>
  <si>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</si>
  <si>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</si>
  <si>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</si>
  <si>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</si>
  <si>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</si>
  <si>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</si>
  <si>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</si>
  <si>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</si>
  <si>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</si>
  <si>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</si>
  <si>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</si>
  <si>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</si>
  <si>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</si>
  <si>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</si>
  <si>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</si>
  <si>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</si>
  <si>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</si>
  <si>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</si>
  <si>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</si>
  <si>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</si>
  <si>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</si>
  <si>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</si>
  <si>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</si>
  <si>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</si>
  <si>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</si>
  <si>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</si>
  <si>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</si>
  <si>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</si>
  <si>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</si>
  <si>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</si>
  <si>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</si>
  <si>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</si>
  <si>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</si>
  <si>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</si>
  <si>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</si>
  <si>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</si>
  <si>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</si>
  <si>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</si>
  <si>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</si>
  <si>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</si>
  <si>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</si>
  <si>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</si>
  <si>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</si>
  <si>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</si>
  <si>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</si>
  <si>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</si>
  <si>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</si>
  <si>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</si>
  <si>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</si>
  <si>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</si>
  <si>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</si>
  <si>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</si>
  <si>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</si>
  <si>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</si>
  <si>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</si>
  <si>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</si>
  <si>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</si>
  <si>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</si>
  <si>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</si>
  <si>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</si>
  <si>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</si>
  <si>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</si>
  <si>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</si>
  <si>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</si>
  <si>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</si>
  <si>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</si>
  <si>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</si>
  <si>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</si>
  <si>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</si>
  <si>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</si>
  <si>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</si>
  <si>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</si>
  <si>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</si>
  <si>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</si>
  <si>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</si>
  <si>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</si>
  <si>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</si>
  <si>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</si>
  <si>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</si>
  <si>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</si>
  <si>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</si>
  <si>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</si>
  <si>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</si>
  <si>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</si>
  <si>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</si>
  <si>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</si>
  <si>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</si>
  <si>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</si>
  <si>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</si>
  <si>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</si>
  <si>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</si>
  <si>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</si>
  <si>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</si>
  <si>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</si>
  <si>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</si>
  <si>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</si>
  <si>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</si>
  <si>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</si>
  <si>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</si>
  <si>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</si>
  <si>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</si>
  <si>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</si>
  <si>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</si>
  <si>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</si>
  <si>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</si>
  <si>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</si>
  <si>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</si>
  <si>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</si>
  <si>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</si>
  <si>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</si>
  <si>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</si>
  <si>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</si>
  <si>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</si>
  <si>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</si>
  <si>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</si>
  <si>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</si>
  <si>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</si>
  <si>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</si>
  <si>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</si>
  <si>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</si>
  <si>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</si>
  <si>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</si>
  <si>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</si>
  <si>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</si>
  <si>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</si>
  <si>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</si>
  <si>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</si>
  <si>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</si>
  <si>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</si>
  <si>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</si>
  <si>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</si>
  <si>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</si>
  <si>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</si>
  <si>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</si>
  <si>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</si>
  <si>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</si>
  <si>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</si>
  <si>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</si>
  <si>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</si>
  <si>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</si>
  <si>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</si>
  <si>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</si>
  <si>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</si>
  <si>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</si>
  <si>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</si>
  <si>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</si>
  <si>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</si>
  <si>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</si>
  <si>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</si>
  <si>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</si>
  <si>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</si>
  <si>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</si>
  <si>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</si>
  <si>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</si>
  <si>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</si>
  <si>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</si>
  <si>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</si>
  <si>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</si>
  <si>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</si>
  <si>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</si>
  <si>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</si>
  <si>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</si>
  <si>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</si>
  <si>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</si>
  <si>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</si>
  <si>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</si>
  <si>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</si>
  <si>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</si>
  <si>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</si>
  <si>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</si>
  <si>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</si>
  <si>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</si>
  <si>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</si>
  <si>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</si>
  <si>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</si>
  <si>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</si>
  <si>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</si>
  <si>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</si>
  <si>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</si>
  <si>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</si>
  <si>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</si>
  <si>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</si>
  <si>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</si>
  <si>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</si>
  <si>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</si>
  <si>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</si>
  <si>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</si>
  <si>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</si>
  <si>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</si>
  <si>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</si>
  <si>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</si>
  <si>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</si>
  <si>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</si>
  <si>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</si>
  <si>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</si>
  <si>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</si>
  <si>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</si>
  <si>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</si>
  <si>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</si>
  <si>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</si>
  <si>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</si>
  <si>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</si>
  <si>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</si>
  <si>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</si>
  <si>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</si>
  <si>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</si>
  <si>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</si>
  <si>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</si>
  <si>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</si>
  <si>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</si>
  <si>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</si>
  <si>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</si>
  <si>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</si>
  <si>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</si>
  <si>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</si>
  <si>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</si>
  <si>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</si>
  <si>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</si>
  <si>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</si>
  <si>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</si>
  <si>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</si>
  <si>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</si>
  <si>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</si>
  <si>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</si>
  <si>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</si>
  <si>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</si>
  <si>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</si>
  <si>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</si>
  <si>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</si>
  <si>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</si>
  <si>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</si>
  <si>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</si>
  <si>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</si>
  <si>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</si>
  <si>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</si>
  <si>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</si>
  <si>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</si>
  <si>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</si>
  <si>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</si>
  <si>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</si>
  <si>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</si>
  <si>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</si>
  <si>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</si>
  <si>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</si>
  <si>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</si>
  <si>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</si>
  <si>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</si>
  <si>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</si>
  <si>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</si>
  <si>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</si>
  <si>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</si>
  <si>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</si>
  <si>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</si>
  <si>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</si>
  <si>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</si>
  <si>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</si>
  <si>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</si>
  <si>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</si>
  <si>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</si>
  <si>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</si>
  <si>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</si>
  <si>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</si>
  <si>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</si>
  <si>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</si>
  <si>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</si>
  <si>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</si>
  <si>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</si>
  <si>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</si>
  <si>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</si>
  <si>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</si>
  <si>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</si>
  <si>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</si>
  <si>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</si>
  <si>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</si>
  <si>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</si>
  <si>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</si>
  <si>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</si>
  <si>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</si>
  <si>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</si>
  <si>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</si>
  <si>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</si>
  <si>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</si>
  <si>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</si>
  <si>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</si>
  <si>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</si>
  <si>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</si>
  <si>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</si>
  <si>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</si>
  <si>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</si>
  <si>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</si>
  <si>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</si>
  <si>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</si>
  <si>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</si>
  <si>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</si>
  <si>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</si>
  <si>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</si>
  <si>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</si>
  <si>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</si>
  <si>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</si>
  <si>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</si>
  <si>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</si>
  <si>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</si>
  <si>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</si>
  <si>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</si>
  <si>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</si>
  <si>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</si>
  <si>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</si>
  <si>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</si>
  <si>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</si>
  <si>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</si>
  <si>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</si>
  <si>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</si>
  <si>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</si>
  <si>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</si>
  <si>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</si>
  <si>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</si>
  <si>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</si>
  <si>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</si>
  <si>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</si>
  <si>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</si>
  <si>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</si>
  <si>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</si>
  <si>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</si>
  <si>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</si>
  <si>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</si>
  <si>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</si>
  <si>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</si>
  <si>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</si>
  <si>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</si>
  <si>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</si>
  <si>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</si>
  <si>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</si>
  <si>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</si>
  <si>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</si>
  <si>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</si>
  <si>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</si>
  <si>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</si>
  <si>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</si>
  <si>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</si>
  <si>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</si>
  <si>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</si>
  <si>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</si>
  <si>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</si>
  <si>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</si>
  <si>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</si>
  <si>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</si>
  <si>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</si>
  <si>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</si>
  <si>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</si>
  <si>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</si>
  <si>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</si>
  <si>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</si>
  <si>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</si>
  <si>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</si>
  <si>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</si>
  <si>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</si>
  <si>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</si>
  <si>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</si>
  <si>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</si>
  <si>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</si>
  <si>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</si>
  <si>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</si>
  <si>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</si>
  <si>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</si>
  <si>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</si>
  <si>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</si>
  <si>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</si>
  <si>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</si>
  <si>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</si>
  <si>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</si>
  <si>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</si>
  <si>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</si>
  <si>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</si>
  <si>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</si>
  <si>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</si>
  <si>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</si>
  <si>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</si>
  <si>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</si>
  <si>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</si>
  <si>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</si>
  <si>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</si>
  <si>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</si>
  <si>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</si>
  <si>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</si>
  <si>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</si>
  <si>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</si>
  <si>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</si>
  <si>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</si>
  <si>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</si>
  <si>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</si>
  <si>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</si>
  <si>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</si>
  <si>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</si>
  <si>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</si>
  <si>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</si>
  <si>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</si>
  <si>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</si>
  <si>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</si>
  <si>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</si>
  <si>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</si>
  <si>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</si>
  <si>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</si>
  <si>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</si>
  <si>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</si>
  <si>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</si>
  <si>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</si>
  <si>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</si>
  <si>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</si>
  <si>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</si>
  <si>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</si>
  <si>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</si>
  <si>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</si>
  <si>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</si>
  <si>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</si>
  <si>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</si>
  <si>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</si>
  <si>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</si>
  <si>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</si>
  <si>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</si>
  <si>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</si>
  <si>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</si>
  <si>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</si>
  <si>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</si>
  <si>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</si>
  <si>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</si>
  <si>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</si>
  <si>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</si>
  <si>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</si>
  <si>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</si>
  <si>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</si>
  <si>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</si>
  <si>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</si>
  <si>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</si>
  <si>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</si>
  <si>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</si>
  <si>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</si>
  <si>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</si>
  <si>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</si>
  <si>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</si>
  <si>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</si>
  <si>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</si>
  <si>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</si>
  <si>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</si>
  <si>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</si>
  <si>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</si>
  <si>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</si>
  <si>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</si>
  <si>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</si>
  <si>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</si>
  <si>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</si>
  <si>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</si>
  <si>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</si>
  <si>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</si>
  <si>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</si>
  <si>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</si>
  <si>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</si>
  <si>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</si>
  <si>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</si>
  <si>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</si>
  <si>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</si>
  <si>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</si>
  <si>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</si>
  <si>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</si>
  <si>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</si>
  <si>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</si>
  <si>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</si>
  <si>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</si>
  <si>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</si>
  <si>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</si>
  <si>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</si>
  <si>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</si>
  <si>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</si>
  <si>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</si>
  <si>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</si>
  <si>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</si>
  <si>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</si>
  <si>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</si>
  <si>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</si>
  <si>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</si>
  <si>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</si>
  <si>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</si>
  <si>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</si>
  <si>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</si>
  <si>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</si>
  <si>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</si>
  <si>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</si>
  <si>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</si>
  <si>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</si>
  <si>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</si>
  <si>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</si>
  <si>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</si>
  <si>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</si>
  <si>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</si>
  <si>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</si>
  <si>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</si>
  <si>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</si>
  <si>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</si>
  <si>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</si>
  <si>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</si>
  <si>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</si>
  <si>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</si>
  <si>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</si>
  <si>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</si>
  <si>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</si>
  <si>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</si>
  <si>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</si>
  <si>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</si>
  <si>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</si>
  <si>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</si>
  <si>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</si>
  <si>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</si>
  <si>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</si>
  <si>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</si>
  <si>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</si>
  <si>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</si>
  <si>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</si>
  <si>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</si>
  <si>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</si>
  <si>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</si>
  <si>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</si>
  <si>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</si>
  <si>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</si>
  <si>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</si>
  <si>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</si>
  <si>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</si>
  <si>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</si>
  <si>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</si>
  <si>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</si>
  <si>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</si>
  <si>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</si>
  <si>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</si>
  <si>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</si>
  <si>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</si>
  <si>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</si>
  <si>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</si>
  <si>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</si>
  <si>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</si>
  <si>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</si>
  <si>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</si>
  <si>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</si>
  <si>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</si>
  <si>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</si>
  <si>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</si>
  <si>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</si>
  <si>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</si>
  <si>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</si>
  <si>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</si>
  <si>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</si>
  <si>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</si>
  <si>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</si>
  <si>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</si>
  <si>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</si>
  <si>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</si>
  <si>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</si>
  <si>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</si>
  <si>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</si>
  <si>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</si>
  <si>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</si>
  <si>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</si>
  <si>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</si>
  <si>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</si>
  <si>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</si>
  <si>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</si>
  <si>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</si>
  <si>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</si>
  <si>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</si>
  <si>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</si>
  <si>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</si>
  <si>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</si>
  <si>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</si>
  <si>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</si>
  <si>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</si>
  <si>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</si>
  <si>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</si>
  <si>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</si>
  <si>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</si>
  <si>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</si>
  <si>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</si>
  <si>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</si>
  <si>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</si>
  <si>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</si>
  <si>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</si>
  <si>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</si>
  <si>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</si>
  <si>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</si>
  <si>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</si>
  <si>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</si>
  <si>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</si>
  <si>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</si>
  <si>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</si>
  <si>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</si>
  <si>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</si>
  <si>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</si>
  <si>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</si>
  <si>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</si>
  <si>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</si>
  <si>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</si>
  <si>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</si>
  <si>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</si>
  <si>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</si>
  <si>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</si>
  <si>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</si>
  <si>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</si>
  <si>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</si>
  <si>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</si>
  <si>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</si>
  <si>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</si>
  <si>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</si>
  <si>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</si>
  <si>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</si>
  <si>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</si>
  <si>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</si>
  <si>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</si>
  <si>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</si>
  <si>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</si>
  <si>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</si>
  <si>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</si>
  <si>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</si>
  <si>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</si>
  <si>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</si>
  <si>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</si>
  <si>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</si>
  <si>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</si>
  <si>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</si>
  <si>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</si>
  <si>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</si>
  <si>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</si>
  <si>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</si>
  <si>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</si>
  <si>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</si>
  <si>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</si>
  <si>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</si>
  <si>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</si>
  <si>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</si>
  <si>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</si>
  <si>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</si>
  <si>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</si>
  <si>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</si>
  <si>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</si>
  <si>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</si>
  <si>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</si>
  <si>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</si>
  <si>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</si>
  <si>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</si>
  <si>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</si>
  <si>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</si>
  <si>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</si>
  <si>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</si>
  <si>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</si>
  <si>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</si>
  <si>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</si>
  <si>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</si>
  <si>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</si>
  <si>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</si>
  <si>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</si>
  <si>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</si>
  <si>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</si>
  <si>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</si>
  <si>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</si>
  <si>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</si>
  <si>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</si>
  <si>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</si>
  <si>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</si>
  <si>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</si>
  <si>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</si>
  <si>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</si>
  <si>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</si>
  <si>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</si>
  <si>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</si>
  <si>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</si>
  <si>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</si>
  <si>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</si>
  <si>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</si>
  <si>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</si>
  <si>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</si>
  <si>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</si>
  <si>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</si>
  <si>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</si>
  <si>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</si>
  <si>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</si>
  <si>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</si>
  <si>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</si>
  <si>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</si>
  <si>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</si>
  <si>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</si>
  <si>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</si>
  <si>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</si>
  <si>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</si>
  <si>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</si>
  <si>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</si>
  <si>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</si>
  <si>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</si>
  <si>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</si>
  <si>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</si>
  <si>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</si>
  <si>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</si>
  <si>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</si>
  <si>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</si>
  <si>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</si>
  <si>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</si>
  <si>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</si>
  <si>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</si>
  <si>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</si>
  <si>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</si>
  <si>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</si>
  <si>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</si>
  <si>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</si>
  <si>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</si>
  <si>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</si>
  <si>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</si>
  <si>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</si>
  <si>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</si>
  <si>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</si>
  <si>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</si>
  <si>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</si>
  <si>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</si>
  <si>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</si>
  <si>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</si>
  <si>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</si>
  <si>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</si>
  <si>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</si>
  <si>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</si>
  <si>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</si>
  <si>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</si>
  <si>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</si>
  <si>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</si>
  <si>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</si>
  <si>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</si>
  <si>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</si>
  <si>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</si>
  <si>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</si>
  <si>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</si>
  <si>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</si>
  <si>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</si>
  <si>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</si>
  <si>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</si>
  <si>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</si>
  <si>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</si>
  <si>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</si>
  <si>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</si>
  <si>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</si>
  <si>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</si>
  <si>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</si>
  <si>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</si>
  <si>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</si>
  <si>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</si>
  <si>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</si>
  <si>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</si>
  <si>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</si>
  <si>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</si>
  <si>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</si>
  <si>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</si>
  <si>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</si>
  <si>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</si>
  <si>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</si>
  <si>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</si>
  <si>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</si>
  <si>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</si>
  <si>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</si>
  <si>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</si>
  <si>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</si>
  <si>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</si>
  <si>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</si>
  <si>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</si>
  <si>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</si>
  <si>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</si>
  <si>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</si>
  <si>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</si>
  <si>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</si>
  <si>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</si>
  <si>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</si>
  <si>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</si>
  <si>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</si>
  <si>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</si>
  <si>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</si>
  <si>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</si>
  <si>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</si>
  <si>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</si>
  <si>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</si>
  <si>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</si>
  <si>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</si>
  <si>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</si>
  <si>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</si>
  <si>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</si>
  <si>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</si>
  <si>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</si>
  <si>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</si>
  <si>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</si>
  <si>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</si>
  <si>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</si>
  <si>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</si>
  <si>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</si>
  <si>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</si>
  <si>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</si>
  <si>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</si>
  <si>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</si>
  <si>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</si>
  <si>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</si>
  <si>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</si>
  <si>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</si>
  <si>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</si>
  <si>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</si>
  <si>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</si>
  <si>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</si>
  <si>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</si>
  <si>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</si>
  <si>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</si>
  <si>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</si>
  <si>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</si>
  <si>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</si>
  <si>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</si>
  <si>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</si>
  <si>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</si>
  <si>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</si>
  <si>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</si>
  <si>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</si>
  <si>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</si>
  <si>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</si>
  <si>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</si>
  <si>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</si>
  <si>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</si>
  <si>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</si>
  <si>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</si>
  <si>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</si>
  <si>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</si>
  <si>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</si>
  <si>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</si>
  <si>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</si>
  <si>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</si>
  <si>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</si>
  <si>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</si>
  <si>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</si>
  <si>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</si>
  <si>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</si>
  <si>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</si>
  <si>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</si>
  <si>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</si>
  <si>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</si>
  <si>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</si>
  <si>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</si>
  <si>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</si>
  <si>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</si>
  <si>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</si>
  <si>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</si>
  <si>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</si>
  <si>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</si>
  <si>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</si>
  <si>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</si>
  <si>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</si>
  <si>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</si>
  <si>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</si>
  <si>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</si>
  <si>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</si>
  <si>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</si>
  <si>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</si>
  <si>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</si>
  <si>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</si>
  <si>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</si>
  <si>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</si>
  <si>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</si>
  <si>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</si>
  <si>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</si>
  <si>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</si>
  <si>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</si>
  <si>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</si>
  <si>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</si>
  <si>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</si>
  <si>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</si>
  <si>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</si>
  <si>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</si>
  <si>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</si>
  <si>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</si>
  <si>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</si>
  <si>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</si>
  <si>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</si>
  <si>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</si>
  <si>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</si>
  <si>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</si>
  <si>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</si>
  <si>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</si>
  <si>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</si>
  <si>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</si>
  <si>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</si>
  <si>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</si>
  <si>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</si>
  <si>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</si>
  <si>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</si>
  <si>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</si>
  <si>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</si>
  <si>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</si>
  <si>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</si>
  <si>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</si>
  <si>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</si>
  <si>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</si>
  <si>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</si>
  <si>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</si>
  <si>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</si>
  <si>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</si>
  <si>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</si>
  <si>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</si>
  <si>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</si>
  <si>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</si>
  <si>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</si>
  <si>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</si>
  <si>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</si>
  <si>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</si>
  <si>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</si>
  <si>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</si>
  <si>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</si>
  <si>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</si>
  <si>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</si>
  <si>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</si>
  <si>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</si>
  <si>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</si>
  <si>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</si>
  <si>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</si>
  <si>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</si>
  <si>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</si>
  <si>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</si>
  <si>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</si>
  <si>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</si>
  <si>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</si>
  <si>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</si>
  <si>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</si>
  <si>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</si>
  <si>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</si>
  <si>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</si>
  <si>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</si>
  <si>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</si>
  <si>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</si>
  <si>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</si>
  <si>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</si>
  <si>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</si>
  <si>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</si>
  <si>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</si>
  <si>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</si>
  <si>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</si>
  <si>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</si>
  <si>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</si>
  <si>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</si>
  <si>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</si>
  <si>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</si>
  <si>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</si>
  <si>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</si>
  <si>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</si>
  <si>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</si>
  <si>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</si>
  <si>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</si>
  <si>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</si>
  <si>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</si>
  <si>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</si>
  <si>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</si>
  <si>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</si>
  <si>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</si>
  <si>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</si>
  <si>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</si>
  <si>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</si>
  <si>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</si>
  <si>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</si>
  <si>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</si>
  <si>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</si>
  <si>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</si>
  <si>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</si>
  <si>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</si>
  <si>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</si>
  <si>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</si>
  <si>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</si>
  <si>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</si>
  <si>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</si>
  <si>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</si>
  <si>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</si>
  <si>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</si>
  <si>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</si>
  <si>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</si>
  <si>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</si>
  <si>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</si>
  <si>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</si>
  <si>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</si>
  <si>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</si>
  <si>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</si>
  <si>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</si>
  <si>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</si>
  <si>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</si>
  <si>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</si>
  <si>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</si>
  <si>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</si>
  <si>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</si>
  <si>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</si>
  <si>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</si>
  <si>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</si>
  <si>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</si>
  <si>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</si>
  <si>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</si>
  <si>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</si>
  <si>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</si>
  <si>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</si>
  <si>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</si>
  <si>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</si>
  <si>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</si>
  <si>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</si>
  <si>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</si>
  <si>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</si>
  <si>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</si>
  <si>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</si>
  <si>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</si>
  <si>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</si>
  <si>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</si>
  <si>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</si>
  <si>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</si>
  <si>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</si>
  <si>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</si>
  <si>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</si>
  <si>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</si>
  <si>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</si>
  <si>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</si>
  <si>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</si>
  <si>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</si>
  <si>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</si>
  <si>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</si>
  <si>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</si>
  <si>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</si>
  <si>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</si>
  <si>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</si>
  <si>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</si>
  <si>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</si>
  <si>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</si>
  <si>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</si>
  <si>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</si>
  <si>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</si>
  <si>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</si>
  <si>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</si>
  <si>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</si>
  <si>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</si>
  <si>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</si>
  <si>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</si>
  <si>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</si>
  <si>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</si>
  <si>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</si>
  <si>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</si>
  <si>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</si>
  <si>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</si>
  <si>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</si>
  <si>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</si>
  <si>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</si>
  <si>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</si>
  <si>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</si>
  <si>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</si>
  <si>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</si>
  <si>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</si>
  <si>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</si>
  <si>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</si>
  <si>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</si>
  <si>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</si>
  <si>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</si>
  <si>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</si>
  <si>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</si>
  <si>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</si>
  <si>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</si>
  <si>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</si>
  <si>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</si>
  <si>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</si>
  <si>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</si>
  <si>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</si>
  <si>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</si>
  <si>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</si>
  <si>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</si>
  <si>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</si>
  <si>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</si>
  <si>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</si>
  <si>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</si>
  <si>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</si>
  <si>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</si>
  <si>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</si>
  <si>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</si>
  <si>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</si>
  <si>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</si>
  <si>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</si>
  <si>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</si>
  <si>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</si>
  <si>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</si>
  <si>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</si>
  <si>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</si>
  <si>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</si>
  <si>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</si>
  <si>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</si>
  <si>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</si>
  <si>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</si>
  <si>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</si>
  <si>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</si>
  <si>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</si>
  <si>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</si>
  <si>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</si>
  <si>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</si>
  <si>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</si>
  <si>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</si>
  <si>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</si>
  <si>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</si>
  <si>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</si>
  <si>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</si>
  <si>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</si>
  <si>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</si>
  <si>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</si>
  <si>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</si>
  <si>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</si>
  <si>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</si>
  <si>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</si>
  <si>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</si>
  <si>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</si>
  <si>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</si>
  <si>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</si>
  <si>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</si>
  <si>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</si>
  <si>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</si>
  <si>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</si>
  <si>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</si>
  <si>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</si>
  <si>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</si>
  <si>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</si>
  <si>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</si>
  <si>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</si>
  <si>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</si>
  <si>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</si>
  <si>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</si>
  <si>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</si>
  <si>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</si>
  <si>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</si>
  <si>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</si>
  <si>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</si>
  <si>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</si>
  <si>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</si>
  <si>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</si>
  <si>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</si>
  <si>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</si>
  <si>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</si>
  <si>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</si>
  <si>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</si>
  <si>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</si>
  <si>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</si>
  <si>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</si>
  <si>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</si>
  <si>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</si>
  <si>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</si>
  <si>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</si>
  <si>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</si>
  <si>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</si>
  <si>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</si>
  <si>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</si>
  <si>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</si>
  <si>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</si>
  <si>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</si>
  <si>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</si>
  <si>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</si>
  <si>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</si>
  <si>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</si>
  <si>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</si>
  <si>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</si>
  <si>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</si>
  <si>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</si>
  <si>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</si>
  <si>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</si>
  <si>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</si>
  <si>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</si>
  <si>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</si>
  <si>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</si>
  <si>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</si>
  <si>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</si>
  <si>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</si>
  <si>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</si>
  <si>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</si>
  <si>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</si>
  <si>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</si>
  <si>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</si>
  <si>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</si>
  <si>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</si>
  <si>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</si>
  <si>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</si>
  <si>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</si>
  <si>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</si>
  <si>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</si>
  <si>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</si>
  <si>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</si>
  <si>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</si>
  <si>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</si>
  <si>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</si>
  <si>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</si>
  <si>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</si>
  <si>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</si>
  <si>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</si>
  <si>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</si>
  <si>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</si>
  <si>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</si>
  <si>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</si>
  <si>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</si>
  <si>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</si>
  <si>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</si>
  <si>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</si>
  <si>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</si>
  <si>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</si>
  <si>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</si>
  <si>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</si>
  <si>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</si>
  <si>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</si>
  <si>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</si>
  <si>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</si>
  <si>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</si>
  <si>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</si>
  <si>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</si>
  <si>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</si>
  <si>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</si>
  <si>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</si>
  <si>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</si>
  <si>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</si>
  <si>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</si>
  <si>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</si>
  <si>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</si>
  <si>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</si>
  <si>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</si>
  <si>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</si>
  <si>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</si>
  <si>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</si>
  <si>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</si>
  <si>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</si>
  <si>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</si>
  <si>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</si>
  <si>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</si>
  <si>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</si>
  <si>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</si>
  <si>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</si>
  <si>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</si>
  <si>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</si>
  <si>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</si>
  <si>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</si>
  <si>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</si>
  <si>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</si>
  <si>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</si>
  <si>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</si>
  <si>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</si>
  <si>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</si>
  <si>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</si>
  <si>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</si>
  <si>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</si>
  <si>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</si>
  <si>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</si>
  <si>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</si>
  <si>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</si>
  <si>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</si>
  <si>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</si>
  <si>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</si>
  <si>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</si>
  <si>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</si>
  <si>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</si>
  <si>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</si>
  <si>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</si>
  <si>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</si>
  <si>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</si>
  <si>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</si>
  <si>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</si>
  <si>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</si>
  <si>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</si>
  <si>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</si>
  <si>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</si>
  <si>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</si>
  <si>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</si>
  <si>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</si>
  <si>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</si>
  <si>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</si>
  <si>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</si>
  <si>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</si>
  <si>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</si>
  <si>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</si>
  <si>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</si>
  <si>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</si>
  <si>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</si>
  <si>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</si>
  <si>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</si>
  <si>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</si>
  <si>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</si>
  <si>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</si>
  <si>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</si>
  <si>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</si>
  <si>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</si>
  <si>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</si>
  <si>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</si>
  <si>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</si>
  <si>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</si>
  <si>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</si>
  <si>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</si>
  <si>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</si>
  <si>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</si>
  <si>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</si>
  <si>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</si>
  <si>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</si>
  <si>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</si>
  <si>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</si>
  <si>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</si>
  <si>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</si>
  <si>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</si>
  <si>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</si>
  <si>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</si>
  <si>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</si>
  <si>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</si>
  <si>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</si>
  <si>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</si>
  <si>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</si>
  <si>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</si>
  <si>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</si>
  <si>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</si>
  <si>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</si>
  <si>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</si>
  <si>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</si>
  <si>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</si>
  <si>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</si>
  <si>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</si>
  <si>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</si>
  <si>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</si>
  <si>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</si>
  <si>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</si>
  <si>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</si>
  <si>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</si>
  <si>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</si>
  <si>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</si>
  <si>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</si>
  <si>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</si>
  <si>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</si>
  <si>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</si>
  <si>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</si>
  <si>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</si>
  <si>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</si>
  <si>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</si>
  <si>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</si>
  <si>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</si>
  <si>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</si>
  <si>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</si>
  <si>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</si>
  <si>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</si>
  <si>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</si>
  <si>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</si>
  <si>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</si>
  <si>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</si>
  <si>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</si>
  <si>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</si>
  <si>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</si>
  <si>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</si>
  <si>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</si>
  <si>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</si>
  <si>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</si>
  <si>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</si>
  <si>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</si>
  <si>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</si>
  <si>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</si>
  <si>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</si>
  <si>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</si>
  <si>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</si>
  <si>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</si>
  <si>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</si>
  <si>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</si>
  <si>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</si>
  <si>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</si>
  <si>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</si>
  <si>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</si>
  <si>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</si>
  <si>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</si>
  <si>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</si>
  <si>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</si>
  <si>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</si>
  <si>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</si>
  <si>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</si>
  <si>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</si>
  <si>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</si>
  <si>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</si>
  <si>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</si>
  <si>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</si>
  <si>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</si>
  <si>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</si>
  <si>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</si>
  <si>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</si>
  <si>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</si>
  <si>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</si>
  <si>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</si>
  <si>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</si>
  <si>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</si>
  <si>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</si>
  <si>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</si>
  <si>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</si>
  <si>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</si>
  <si>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</si>
  <si>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</si>
  <si>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</si>
  <si>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</si>
  <si>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</si>
  <si>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</si>
  <si>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</si>
  <si>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</si>
  <si>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</si>
  <si>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</si>
  <si>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</si>
  <si>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</si>
  <si>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</si>
  <si>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</si>
  <si>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</si>
  <si>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</si>
  <si>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</si>
  <si>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</si>
  <si>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</si>
  <si>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</si>
  <si>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</si>
  <si>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</si>
  <si>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</si>
  <si>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</si>
  <si>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</si>
  <si>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</si>
  <si>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</si>
  <si>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</si>
  <si>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</si>
  <si>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</si>
  <si>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</si>
  <si>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</si>
  <si>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</si>
  <si>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</si>
  <si>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</si>
  <si>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</si>
  <si>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</si>
  <si>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</si>
  <si>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</si>
  <si>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</si>
  <si>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</si>
  <si>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</si>
  <si>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</si>
  <si>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</si>
  <si>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</si>
  <si>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</si>
  <si>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</si>
  <si>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</si>
  <si>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</si>
  <si>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</si>
  <si>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</si>
  <si>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</si>
  <si>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</si>
  <si>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</si>
  <si>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</si>
  <si>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</si>
  <si>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</si>
  <si>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</si>
  <si>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</si>
  <si>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</si>
  <si>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</si>
  <si>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</si>
  <si>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</si>
  <si>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</si>
  <si>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</si>
  <si>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</si>
  <si>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</si>
  <si>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</si>
  <si>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</si>
  <si>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</si>
  <si>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</si>
  <si>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</si>
  <si>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</si>
  <si>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</si>
  <si>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</si>
  <si>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</si>
  <si>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</si>
  <si>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</si>
  <si>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</si>
  <si>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</si>
  <si>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</si>
  <si>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</si>
  <si>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</si>
  <si>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</si>
  <si>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</si>
  <si>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</si>
  <si>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</si>
  <si>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</si>
  <si>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</si>
  <si>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</si>
  <si>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</si>
  <si>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</si>
  <si>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</si>
  <si>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</si>
  <si>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</si>
  <si>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</si>
  <si>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</si>
  <si>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</si>
  <si>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</si>
  <si>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</si>
  <si>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</si>
  <si>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</si>
  <si>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</si>
  <si>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</si>
  <si>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</si>
  <si>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</si>
  <si>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</si>
  <si>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</si>
  <si>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</si>
  <si>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</si>
  <si>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</si>
  <si>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</si>
  <si>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</si>
  <si>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</si>
  <si>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</si>
  <si>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</si>
  <si>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</si>
  <si>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</si>
  <si>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</si>
  <si>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</si>
  <si>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</si>
  <si>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</si>
  <si>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</si>
  <si>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</si>
  <si>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</si>
  <si>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</si>
  <si>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</si>
  <si>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</si>
  <si>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</si>
  <si>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</si>
  <si>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</si>
  <si>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</si>
  <si>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</si>
  <si>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</si>
  <si>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</si>
  <si>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</si>
  <si>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</si>
  <si>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</si>
  <si>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</si>
  <si>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</si>
  <si>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</si>
  <si>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</si>
  <si>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</si>
  <si>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</si>
  <si>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</si>
  <si>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</si>
  <si>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</si>
  <si>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</si>
  <si>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</si>
  <si>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</si>
  <si>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</si>
  <si>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</si>
  <si>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</si>
  <si>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</si>
  <si>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</si>
  <si>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</si>
  <si>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</si>
  <si>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</si>
  <si>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</si>
  <si>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</si>
  <si>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</si>
  <si>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</si>
  <si>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</si>
  <si>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</si>
  <si>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</si>
  <si>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</si>
  <si>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</si>
  <si>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</si>
  <si>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</si>
  <si>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</si>
  <si>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</si>
  <si>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</si>
  <si>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</si>
  <si>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</si>
  <si>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</si>
  <si>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</si>
  <si>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</si>
  <si>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</si>
  <si>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</si>
  <si>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</si>
  <si>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</si>
  <si>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</si>
  <si>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</si>
  <si>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</si>
  <si>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</si>
  <si>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</si>
  <si>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</si>
  <si>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</si>
  <si>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</si>
  <si>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</si>
  <si>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</si>
  <si>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</si>
  <si>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</si>
  <si>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</si>
  <si>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</si>
  <si>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</si>
  <si>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</si>
  <si>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</si>
  <si>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</si>
  <si>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</si>
  <si>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</si>
  <si>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</si>
  <si>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</si>
  <si>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</si>
  <si>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</si>
  <si>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</si>
  <si>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</si>
  <si>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</si>
  <si>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</si>
  <si>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</si>
  <si>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</si>
  <si>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</si>
  <si>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</si>
  <si>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</si>
  <si>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</si>
  <si>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</si>
  <si>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</si>
  <si>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</si>
  <si>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</si>
  <si>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</si>
  <si>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</si>
  <si>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</si>
  <si>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</si>
  <si>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</si>
  <si>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</si>
  <si>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</si>
  <si>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</si>
  <si>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</si>
  <si>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</si>
  <si>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</si>
  <si>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</si>
  <si>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</si>
  <si>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</si>
  <si>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</si>
  <si>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</si>
  <si>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</si>
  <si>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</si>
  <si>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</si>
  <si>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</si>
  <si>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</si>
  <si>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</si>
  <si>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</si>
  <si>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</si>
  <si>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</si>
  <si>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</si>
  <si>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</si>
  <si>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</si>
  <si>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</si>
  <si>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</si>
  <si>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</si>
  <si>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</si>
  <si>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</si>
  <si>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</si>
  <si>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</si>
  <si>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</si>
  <si>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</si>
  <si>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</si>
  <si>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</si>
  <si>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</si>
  <si>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</si>
  <si>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</si>
  <si>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</si>
  <si>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</si>
  <si>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</si>
  <si>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</si>
  <si>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</si>
  <si>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</si>
  <si>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</si>
  <si>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</si>
  <si>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</si>
  <si>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</si>
  <si>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</si>
  <si>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</si>
  <si>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</si>
  <si>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</si>
  <si>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</si>
  <si>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</si>
  <si>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</si>
  <si>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</si>
  <si>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</si>
  <si>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</si>
  <si>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</si>
  <si>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</si>
  <si>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</si>
  <si>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</si>
  <si>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</si>
  <si>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</si>
  <si>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</si>
  <si>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</si>
  <si>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</si>
  <si>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</si>
  <si>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</si>
  <si>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</si>
  <si>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</si>
  <si>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</si>
  <si>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</si>
  <si>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</si>
  <si>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</si>
  <si>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</si>
  <si>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</si>
  <si>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</si>
  <si>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</si>
  <si>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</si>
  <si>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</si>
  <si>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</si>
  <si>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</si>
  <si>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</si>
  <si>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</si>
  <si>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</si>
  <si>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</si>
  <si>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</si>
  <si>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</si>
  <si>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</si>
  <si>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</si>
  <si>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</si>
  <si>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</si>
  <si>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</si>
  <si>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</si>
  <si>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</si>
  <si>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</si>
  <si>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</si>
  <si>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</si>
  <si>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</si>
  <si>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</si>
  <si>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</si>
  <si>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</si>
  <si>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</si>
  <si>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</si>
  <si>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</si>
  <si>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</si>
  <si>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</si>
  <si>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</si>
  <si>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</si>
  <si>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</si>
  <si>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</si>
  <si>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</si>
  <si>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</si>
  <si>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</si>
  <si>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</si>
  <si>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</si>
  <si>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</si>
  <si>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</si>
  <si>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</si>
  <si>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</si>
  <si>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</si>
  <si>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</si>
  <si>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</si>
  <si>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</si>
  <si>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</si>
  <si>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</si>
  <si>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</si>
  <si>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</si>
  <si>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</si>
  <si>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</si>
  <si>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</si>
  <si>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</si>
  <si>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</si>
  <si>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</si>
  <si>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</si>
  <si>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</si>
  <si>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</si>
  <si>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</si>
  <si>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</si>
  <si>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</si>
  <si>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</si>
  <si>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</si>
  <si>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</si>
  <si>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</si>
  <si>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</si>
  <si>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</si>
  <si>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</si>
  <si>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</si>
  <si>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</si>
  <si>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</si>
  <si>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</si>
  <si>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</si>
  <si>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</si>
  <si>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</si>
  <si>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</si>
  <si>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</si>
  <si>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</si>
  <si>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</si>
  <si>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</si>
  <si>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</si>
  <si>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</si>
  <si>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</si>
  <si>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</si>
  <si>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</si>
  <si>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</si>
  <si>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</si>
  <si>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</si>
  <si>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</si>
  <si>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</si>
  <si>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</si>
  <si>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</si>
  <si>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</si>
  <si>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</si>
  <si>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</si>
  <si>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</si>
  <si>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</si>
  <si>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</si>
  <si>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</si>
  <si>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</si>
  <si>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</si>
  <si>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</si>
  <si>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</si>
  <si>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</si>
  <si>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</si>
  <si>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</si>
  <si>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</si>
  <si>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</si>
  <si>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</si>
  <si>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</si>
  <si>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</si>
  <si>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</si>
  <si>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</si>
  <si>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</si>
  <si>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</si>
  <si>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</si>
  <si>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</si>
  <si>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</si>
  <si>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</si>
  <si>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</si>
  <si>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</si>
  <si>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</si>
  <si>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</si>
  <si>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</si>
  <si>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</si>
  <si>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</si>
  <si>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</si>
  <si>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</si>
  <si>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</si>
  <si>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</si>
  <si>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</si>
  <si>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</si>
  <si>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</si>
  <si>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</si>
  <si>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</si>
  <si>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</si>
  <si>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</si>
  <si>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</si>
  <si>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</si>
  <si>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</si>
  <si>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</si>
  <si>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</si>
  <si>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</si>
  <si>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</si>
  <si>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</si>
  <si>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</si>
  <si>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</si>
  <si>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</si>
  <si>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</si>
  <si>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</si>
  <si>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</si>
  <si>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</si>
  <si>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</si>
  <si>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</si>
  <si>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</si>
  <si>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</si>
  <si>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</si>
  <si>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</si>
  <si>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</si>
  <si>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</si>
  <si>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</si>
  <si>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</si>
  <si>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</si>
  <si>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</si>
  <si>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</si>
  <si>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</si>
  <si>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</si>
  <si>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</si>
  <si>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</si>
  <si>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</si>
  <si>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</si>
  <si>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</si>
  <si>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</si>
  <si>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</si>
  <si>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</si>
  <si>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</si>
  <si>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</si>
  <si>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</si>
  <si>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</si>
  <si>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</si>
  <si>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</si>
  <si>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</si>
  <si>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</si>
  <si>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</si>
  <si>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</si>
  <si>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</si>
  <si>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</si>
  <si>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</si>
  <si>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</si>
  <si>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</si>
  <si>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</si>
  <si>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</si>
  <si>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</si>
  <si>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</si>
  <si>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</si>
  <si>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</si>
  <si>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</si>
  <si>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</si>
  <si>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</si>
  <si>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</si>
  <si>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</si>
  <si>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</si>
  <si>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</si>
  <si>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</si>
  <si>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</si>
  <si>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</si>
  <si>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</si>
  <si>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</si>
  <si>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</si>
  <si>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</si>
  <si>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</si>
  <si>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</si>
  <si>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</si>
  <si>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</si>
  <si>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</si>
  <si>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</si>
  <si>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</si>
  <si>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</si>
  <si>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</si>
  <si>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</si>
  <si>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</si>
  <si>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</si>
  <si>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</si>
  <si>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</si>
  <si>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</si>
  <si>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</si>
  <si>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</si>
  <si>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</si>
  <si>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</si>
  <si>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</si>
  <si>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</si>
  <si>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</si>
  <si>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</si>
  <si>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</si>
  <si>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</si>
  <si>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</si>
  <si>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</si>
  <si>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</si>
  <si>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</si>
  <si>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</si>
  <si>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</si>
  <si>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</si>
  <si>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</si>
  <si>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</si>
  <si>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</si>
  <si>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</si>
  <si>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</si>
  <si>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</si>
  <si>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</si>
  <si>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</si>
  <si>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</si>
  <si>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</si>
  <si>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</si>
  <si>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</si>
  <si>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</si>
  <si>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</si>
  <si>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</si>
  <si>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</si>
  <si>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</si>
  <si>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</si>
  <si>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</si>
  <si>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</si>
  <si>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</si>
  <si>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</si>
  <si>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</si>
  <si>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</si>
  <si>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</si>
  <si>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</si>
  <si>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</si>
  <si>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</si>
  <si>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</si>
  <si>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</si>
  <si>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</si>
  <si>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</si>
  <si>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</si>
  <si>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</si>
  <si>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</si>
  <si>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</si>
  <si>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</si>
  <si>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</si>
  <si>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</si>
  <si>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</si>
  <si>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</si>
  <si>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</si>
  <si>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</si>
  <si>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</si>
  <si>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</si>
  <si>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</si>
  <si>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</si>
  <si>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</si>
  <si>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</si>
  <si>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</si>
  <si>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</si>
  <si>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</si>
  <si>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</si>
  <si>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</si>
  <si>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</si>
  <si>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</si>
  <si>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</si>
  <si>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</si>
  <si>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</si>
  <si>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</si>
  <si>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</si>
  <si>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</si>
  <si>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</si>
  <si>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</si>
  <si>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</si>
  <si>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</si>
  <si>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</si>
  <si>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</si>
  <si>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</si>
  <si>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</si>
  <si>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</si>
  <si>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</si>
  <si>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</si>
  <si>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</si>
  <si>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</si>
  <si>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</si>
  <si>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</si>
  <si>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</si>
  <si>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</si>
  <si>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</si>
  <si>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</si>
  <si>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</si>
  <si>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</si>
  <si>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</si>
  <si>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</si>
  <si>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</si>
  <si>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</si>
  <si>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</si>
  <si>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</si>
  <si>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</si>
  <si>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</si>
  <si>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</si>
  <si>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</si>
  <si>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</si>
  <si>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</si>
  <si>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</si>
  <si>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</si>
  <si>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</si>
  <si>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</si>
  <si>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</si>
  <si>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</si>
  <si>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</si>
  <si>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</si>
  <si>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</si>
  <si>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</si>
  <si>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</si>
  <si>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</si>
  <si>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</si>
  <si>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</si>
  <si>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</si>
  <si>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</si>
  <si>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</si>
  <si>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</si>
  <si>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</si>
  <si>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</si>
  <si>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</si>
  <si>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</si>
  <si>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</si>
  <si>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</si>
  <si>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</si>
  <si>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</si>
  <si>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</si>
  <si>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</si>
  <si>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</si>
  <si>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</si>
  <si>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</si>
  <si>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</si>
  <si>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</si>
  <si>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</si>
  <si>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</si>
  <si>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</si>
  <si>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</si>
  <si>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</si>
  <si>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</si>
  <si>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</si>
  <si>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</si>
  <si>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</si>
  <si>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</si>
  <si>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</si>
  <si>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</si>
  <si>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</si>
  <si>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</si>
  <si>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</si>
  <si>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</si>
  <si>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</si>
  <si>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</si>
  <si>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</si>
  <si>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</si>
  <si>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</si>
  <si>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</si>
  <si>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</si>
  <si>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</si>
  <si>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</si>
  <si>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</si>
  <si>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</si>
  <si>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</si>
  <si>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</si>
  <si>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</si>
  <si>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</si>
  <si>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</si>
  <si>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</si>
  <si>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</si>
  <si>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</si>
  <si>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</si>
  <si>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</si>
  <si>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</si>
  <si>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</si>
  <si>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</si>
  <si>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</si>
  <si>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</si>
  <si>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</si>
  <si>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</si>
  <si>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</si>
  <si>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</si>
  <si>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</si>
  <si>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</si>
  <si>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</si>
  <si>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</si>
  <si>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</si>
  <si>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</si>
  <si>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</si>
  <si>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</si>
  <si>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</si>
  <si>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</si>
  <si>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</si>
  <si>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</si>
  <si>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</si>
  <si>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</si>
  <si>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</si>
  <si>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</si>
  <si>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</si>
  <si>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</si>
  <si>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</si>
  <si>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</si>
  <si>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</si>
  <si>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</si>
  <si>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</si>
  <si>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</si>
  <si>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</si>
  <si>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</si>
  <si>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</si>
  <si>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</si>
  <si>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</si>
  <si>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</si>
  <si>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</si>
  <si>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</si>
  <si>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</si>
  <si>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</si>
  <si>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</si>
  <si>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</si>
  <si>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</si>
  <si>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</si>
  <si>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</si>
  <si>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</si>
  <si>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</si>
  <si>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</si>
  <si>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</si>
  <si>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</si>
  <si>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</si>
  <si>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</si>
  <si>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</si>
  <si>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</si>
  <si>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</si>
  <si>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</si>
  <si>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</si>
  <si>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</si>
  <si>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</si>
  <si>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</si>
  <si>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</si>
  <si>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</si>
  <si>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</si>
  <si>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</si>
  <si>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</si>
  <si>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</si>
  <si>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</si>
  <si>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</si>
  <si>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</si>
  <si>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</si>
  <si>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</si>
  <si>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</si>
  <si>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</si>
  <si>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</si>
  <si>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</si>
  <si>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</si>
  <si>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</si>
  <si>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</si>
  <si>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</si>
  <si>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</si>
  <si>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</si>
  <si>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</si>
  <si>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</si>
  <si>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</si>
  <si>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</si>
  <si>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</si>
  <si>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</si>
  <si>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</si>
  <si>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</si>
  <si>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</si>
  <si>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</si>
  <si>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</si>
  <si>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</si>
  <si>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</si>
  <si>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</si>
  <si>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</si>
  <si>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</si>
  <si>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</si>
  <si>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</si>
  <si>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</si>
  <si>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</si>
  <si>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</si>
  <si>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</si>
  <si>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</si>
  <si>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</si>
  <si>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</si>
  <si>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</si>
  <si>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</si>
  <si>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</si>
  <si>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</si>
  <si>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</si>
  <si>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</si>
  <si>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</si>
  <si>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</si>
  <si>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</si>
  <si>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</si>
  <si>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</si>
  <si>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</si>
  <si>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</si>
  <si>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</si>
  <si>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</si>
  <si>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</si>
  <si>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</si>
  <si>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</si>
  <si>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</si>
  <si>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</si>
  <si>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</si>
  <si>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</si>
  <si>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</si>
  <si>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</si>
  <si>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</si>
  <si>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</si>
  <si>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</si>
  <si>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</si>
  <si>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</si>
  <si>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</si>
  <si>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</si>
  <si>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</si>
  <si>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</si>
  <si>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</si>
  <si>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</si>
  <si>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</si>
  <si>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</si>
  <si>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</si>
  <si>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</si>
  <si>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</si>
  <si>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</si>
  <si>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</si>
  <si>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</si>
  <si>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</si>
  <si>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</si>
  <si>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</si>
  <si>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</si>
  <si>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</si>
  <si>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</si>
  <si>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</si>
  <si>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</si>
  <si>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</si>
  <si>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</si>
  <si>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</si>
  <si>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</si>
  <si>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</si>
  <si>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</si>
  <si>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</si>
  <si>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</si>
  <si>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</si>
  <si>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</si>
  <si>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</si>
  <si>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</si>
  <si>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</si>
  <si>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</si>
  <si>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</si>
  <si>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</si>
  <si>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</si>
  <si>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</si>
  <si>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</si>
  <si>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</si>
  <si>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</si>
  <si>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</si>
  <si>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</si>
  <si>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</si>
  <si>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</si>
  <si>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</si>
  <si>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</si>
  <si>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</si>
  <si>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</si>
  <si>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</si>
  <si>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</si>
  <si>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</si>
  <si>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</si>
  <si>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</si>
  <si>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</si>
  <si>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</si>
  <si>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</si>
  <si>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</si>
  <si>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</si>
  <si>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</si>
  <si>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</si>
  <si>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</si>
  <si>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</si>
  <si>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</si>
  <si>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</si>
  <si>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</si>
  <si>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</si>
  <si>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</si>
  <si>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</si>
  <si>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</si>
  <si>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</si>
  <si>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</si>
  <si>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</si>
  <si>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</si>
  <si>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</si>
  <si>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</si>
  <si>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</si>
  <si>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</si>
  <si>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</si>
  <si>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</si>
  <si>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</si>
  <si>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</si>
  <si>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</si>
  <si>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</si>
  <si>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</si>
  <si>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</si>
  <si>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</si>
  <si>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</si>
  <si>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</si>
  <si>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</si>
  <si>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</si>
  <si>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</si>
  <si>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</si>
  <si>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</si>
  <si>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</si>
  <si>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</si>
  <si>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</si>
  <si>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</si>
  <si>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</si>
  <si>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</si>
  <si>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</si>
  <si>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</si>
  <si>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</si>
  <si>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</si>
  <si>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</si>
  <si>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</si>
  <si>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</si>
  <si>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</si>
  <si>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</si>
  <si>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</si>
  <si>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</si>
  <si>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</si>
  <si>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</si>
  <si>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</si>
  <si>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</si>
  <si>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</si>
  <si>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</si>
  <si>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</si>
  <si>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</si>
  <si>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</si>
  <si>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</si>
  <si>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</si>
  <si>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</si>
  <si>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</si>
  <si>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</si>
  <si>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</si>
  <si>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</si>
  <si>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</si>
  <si>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</si>
  <si>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</si>
  <si>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</si>
  <si>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</si>
  <si>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</si>
  <si>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</si>
  <si>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</si>
  <si>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</si>
  <si>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</si>
  <si>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</si>
  <si>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</si>
  <si>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</si>
  <si>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</si>
  <si>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</si>
  <si>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</si>
  <si>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</si>
  <si>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</si>
  <si>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</si>
  <si>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</si>
  <si>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</si>
  <si>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</si>
  <si>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</si>
  <si>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</si>
  <si>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</si>
  <si>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</si>
  <si>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</si>
  <si>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</si>
  <si>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</si>
  <si>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</si>
  <si>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</si>
  <si>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</si>
  <si>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</si>
  <si>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</si>
  <si>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</si>
  <si>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</si>
  <si>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</si>
  <si>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</si>
  <si>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</si>
  <si>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</si>
  <si>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</si>
  <si>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</si>
  <si>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</si>
  <si>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</si>
  <si>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</si>
  <si>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</si>
  <si>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</si>
  <si>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</si>
  <si>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</si>
  <si>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</si>
  <si>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</si>
  <si>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</si>
  <si>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</si>
  <si>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</si>
  <si>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</si>
  <si>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</si>
  <si>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</si>
  <si>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</si>
  <si>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</si>
  <si>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</si>
  <si>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</si>
  <si>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</si>
  <si>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</si>
  <si>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</si>
  <si>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</si>
  <si>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</si>
  <si>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</si>
  <si>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</si>
  <si>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</si>
  <si>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</si>
  <si>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</si>
  <si>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</si>
  <si>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</si>
  <si>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</si>
  <si>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</si>
  <si>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</si>
  <si>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</si>
  <si>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</si>
  <si>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</si>
  <si>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</si>
  <si>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</si>
  <si>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</si>
  <si>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</si>
  <si>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</si>
  <si>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</si>
  <si>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</si>
  <si>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</si>
  <si>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</si>
  <si>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</si>
  <si>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</si>
  <si>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</si>
  <si>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</si>
  <si>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</si>
  <si>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</si>
  <si>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</si>
  <si>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</si>
  <si>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</si>
  <si>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</si>
  <si>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</si>
  <si>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</si>
  <si>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</si>
  <si>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</si>
  <si>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</si>
  <si>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</si>
  <si>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</si>
  <si>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</si>
  <si>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</si>
  <si>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</si>
  <si>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</si>
  <si>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</si>
  <si>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</si>
  <si>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</si>
  <si>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</si>
  <si>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</si>
  <si>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</si>
  <si>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</si>
  <si>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</si>
  <si>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</si>
  <si>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</si>
  <si>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</si>
  <si>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</si>
  <si>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</si>
  <si>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</si>
  <si>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</si>
  <si>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</si>
  <si>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</si>
  <si>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</si>
  <si>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</si>
  <si>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</si>
  <si>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</si>
  <si>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</si>
  <si>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</si>
  <si>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</si>
  <si>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</si>
  <si>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</si>
  <si>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</si>
  <si>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</si>
  <si>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</si>
  <si>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</si>
  <si>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</si>
  <si>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</si>
  <si>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</si>
  <si>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</si>
  <si>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</si>
  <si>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</si>
  <si>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</si>
  <si>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</si>
  <si>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</si>
  <si>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</si>
  <si>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</si>
  <si>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</si>
  <si>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</si>
  <si>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</si>
  <si>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</si>
  <si>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</si>
  <si>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</si>
  <si>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</si>
  <si>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</si>
  <si>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</si>
  <si>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</si>
  <si>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</si>
  <si>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</si>
  <si>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</si>
  <si>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</si>
  <si>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</si>
  <si>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</si>
  <si>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</si>
  <si>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</si>
  <si>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</si>
  <si>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</si>
  <si>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</si>
  <si>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</si>
  <si>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</si>
  <si>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</si>
  <si>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</si>
  <si>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</si>
  <si>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</si>
  <si>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</si>
  <si>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</si>
  <si>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</si>
  <si>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</si>
  <si>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</si>
  <si>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</si>
  <si>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</si>
  <si>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</si>
  <si>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</si>
  <si>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</si>
  <si>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</si>
  <si>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</si>
  <si>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</si>
  <si>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</si>
  <si>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</si>
  <si>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</si>
  <si>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</si>
  <si>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</si>
  <si>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</si>
  <si>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</si>
  <si>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</si>
  <si>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</si>
  <si>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</si>
  <si>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</si>
  <si>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</si>
  <si>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</si>
  <si>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</si>
  <si>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</si>
  <si>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</si>
  <si>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</si>
  <si>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</si>
  <si>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</si>
  <si>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</si>
  <si>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</si>
  <si>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</si>
  <si>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</si>
  <si>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</si>
  <si>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</si>
  <si>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</si>
  <si>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</si>
  <si>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</si>
  <si>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</si>
  <si>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</si>
  <si>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</si>
  <si>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</si>
  <si>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</si>
  <si>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</si>
  <si>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</si>
  <si>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</si>
  <si>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</si>
  <si>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</si>
  <si>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</si>
  <si>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</si>
  <si>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</si>
  <si>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</si>
  <si>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</si>
  <si>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</si>
  <si>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</si>
  <si>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</si>
  <si>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</si>
  <si>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</si>
  <si>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</si>
  <si>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</si>
  <si>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</si>
  <si>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</si>
  <si>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</si>
  <si>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</si>
  <si>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</si>
  <si>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</si>
  <si>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</si>
  <si>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</si>
  <si>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</si>
  <si>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</si>
  <si>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</si>
  <si>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</si>
  <si>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</si>
  <si>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</si>
  <si>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</si>
  <si>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</si>
  <si>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</si>
  <si>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</si>
  <si>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</si>
  <si>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</si>
  <si>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</si>
  <si>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</si>
  <si>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</si>
  <si>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</si>
  <si>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</si>
  <si>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</si>
  <si>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</si>
  <si>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</si>
  <si>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</si>
  <si>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</si>
  <si>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</si>
  <si>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</si>
  <si>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</si>
  <si>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</si>
  <si>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</si>
  <si>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</si>
  <si>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</si>
  <si>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</si>
  <si>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</si>
  <si>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</si>
  <si>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</si>
  <si>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</si>
  <si>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</si>
  <si>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</si>
  <si>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</si>
  <si>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</si>
  <si>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</si>
  <si>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</si>
  <si>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</si>
  <si>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</si>
  <si>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</si>
  <si>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</si>
  <si>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</si>
  <si>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</si>
  <si>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</si>
  <si>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</si>
  <si>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</si>
  <si>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</si>
  <si>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</si>
  <si>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</si>
  <si>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</si>
  <si>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</si>
  <si>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</si>
  <si>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</si>
  <si>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</si>
  <si>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</si>
  <si>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</si>
  <si>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</si>
  <si>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</si>
  <si>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</si>
  <si>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</si>
  <si>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</si>
  <si>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</si>
  <si>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</si>
  <si>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</si>
  <si>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</si>
  <si>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</si>
  <si>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</si>
  <si>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</si>
  <si>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</si>
  <si>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</si>
  <si>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</si>
  <si>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</si>
  <si>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</si>
  <si>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</si>
  <si>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</si>
  <si>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</si>
  <si>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</si>
  <si>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</si>
  <si>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</si>
  <si>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</si>
  <si>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</si>
  <si>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</si>
  <si>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</si>
  <si>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</si>
  <si>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</si>
  <si>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</si>
  <si>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</si>
  <si>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</si>
  <si>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</si>
  <si>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</si>
  <si>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</si>
  <si>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</si>
  <si>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</si>
  <si>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</si>
  <si>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</si>
  <si>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</si>
  <si>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</si>
  <si>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</si>
  <si>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</si>
  <si>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</si>
  <si>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</si>
  <si>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</si>
  <si>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</si>
  <si>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</si>
  <si>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</si>
  <si>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</si>
  <si>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</si>
  <si>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</si>
  <si>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</si>
  <si>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</si>
  <si>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</si>
  <si>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</si>
  <si>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</si>
  <si>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</si>
  <si>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</si>
  <si>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</si>
  <si>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</si>
  <si>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</si>
  <si>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</si>
  <si>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</si>
  <si>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</si>
  <si>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</si>
  <si>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</si>
  <si>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</si>
  <si>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</si>
  <si>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</si>
  <si>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</si>
  <si>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</si>
  <si>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</si>
  <si>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</si>
  <si>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</si>
  <si>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</si>
  <si>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</si>
  <si>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</si>
  <si>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</si>
  <si>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</si>
  <si>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</si>
  <si>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</si>
  <si>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</si>
  <si>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</si>
  <si>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</si>
  <si>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</si>
  <si>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</si>
  <si>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</si>
  <si>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</si>
  <si>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</si>
  <si>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</si>
  <si>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</si>
  <si>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</si>
  <si>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</si>
  <si>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</si>
  <si>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</si>
  <si>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</si>
  <si>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</si>
  <si>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</si>
  <si>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</si>
  <si>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</si>
  <si>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</si>
  <si>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</si>
  <si>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</si>
  <si>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</si>
  <si>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</si>
  <si>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</si>
  <si>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</si>
  <si>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</si>
  <si>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</si>
  <si>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</si>
  <si>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</si>
  <si>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</si>
  <si>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</si>
  <si>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</si>
  <si>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</si>
  <si>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</si>
  <si>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</si>
  <si>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</si>
  <si>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</si>
  <si>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</si>
  <si>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</si>
  <si>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</si>
  <si>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</si>
  <si>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</si>
  <si>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</si>
  <si>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</si>
  <si>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</si>
  <si>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</si>
  <si>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</si>
  <si>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</si>
  <si>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</si>
  <si>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</si>
  <si>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</si>
  <si>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</si>
  <si>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</si>
  <si>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</si>
  <si>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</si>
  <si>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</si>
  <si>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</si>
  <si>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</si>
  <si>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</si>
  <si>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</si>
  <si>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</si>
  <si>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</si>
  <si>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</si>
  <si>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</si>
  <si>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</si>
  <si>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</si>
  <si>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</si>
  <si>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</si>
  <si>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</si>
  <si>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</si>
  <si>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</si>
  <si>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</si>
  <si>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</si>
  <si>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</si>
  <si>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</si>
  <si>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</si>
  <si>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</si>
  <si>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</si>
  <si>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</si>
  <si>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</si>
  <si>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</si>
  <si>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</si>
  <si>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</si>
  <si>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</si>
  <si>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</si>
  <si>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</si>
  <si>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</si>
  <si>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</si>
  <si>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</si>
  <si>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</si>
  <si>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</si>
  <si>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</si>
  <si>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</si>
  <si>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</si>
  <si>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</si>
  <si>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</si>
  <si>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</si>
  <si>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</si>
  <si>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</si>
  <si>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</si>
  <si>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</si>
  <si>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</si>
  <si>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</si>
  <si>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</si>
  <si>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</si>
  <si>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</si>
  <si>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</si>
  <si>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</si>
  <si>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</si>
  <si>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</si>
  <si>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</si>
  <si>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</si>
  <si>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</si>
  <si>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</si>
  <si>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</si>
  <si>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</si>
  <si>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</si>
  <si>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</si>
  <si>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</si>
  <si>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</si>
  <si>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</si>
  <si>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</si>
  <si>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</si>
  <si>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</si>
  <si>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</si>
  <si>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</si>
  <si>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</si>
  <si>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</si>
  <si>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</si>
  <si>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</si>
  <si>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</si>
  <si>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</si>
  <si>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</si>
  <si>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</si>
  <si>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</si>
  <si>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</si>
  <si>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</si>
  <si>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</si>
  <si>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</si>
  <si>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</si>
  <si>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</si>
  <si>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</si>
  <si>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</si>
  <si>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</si>
  <si>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</si>
  <si>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</si>
  <si>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</si>
  <si>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</si>
  <si>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</si>
  <si>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</si>
  <si>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</si>
  <si>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</si>
  <si>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</si>
  <si>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</si>
  <si>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</si>
  <si>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</si>
  <si>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</si>
  <si>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</si>
  <si>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</si>
  <si>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</si>
  <si>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</si>
  <si>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</si>
  <si>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</si>
  <si>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</si>
  <si>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</si>
  <si>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</si>
  <si>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</si>
  <si>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</si>
  <si>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</si>
  <si>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</si>
  <si>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</si>
  <si>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</si>
  <si>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</si>
  <si>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</si>
  <si>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</si>
  <si>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</si>
  <si>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</si>
  <si>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</si>
  <si>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</si>
  <si>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</si>
  <si>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</si>
  <si>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</si>
  <si>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</si>
  <si>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</si>
  <si>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</si>
  <si>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</si>
  <si>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</si>
  <si>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</si>
  <si>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</si>
  <si>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</si>
  <si>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</si>
  <si>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</si>
  <si>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</si>
  <si>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</si>
  <si>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</si>
  <si>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</si>
  <si>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</si>
  <si>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</si>
  <si>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</si>
  <si>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</si>
  <si>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</si>
  <si>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</si>
  <si>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</si>
  <si>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</si>
  <si>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</si>
  <si>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</si>
  <si>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</si>
  <si>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</si>
  <si>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</si>
  <si>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</si>
  <si>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</si>
  <si>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</si>
  <si>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</si>
  <si>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</si>
  <si>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</si>
  <si>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</si>
  <si>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</si>
  <si>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</si>
  <si>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</si>
  <si>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</si>
  <si>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</si>
  <si>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</si>
  <si>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</si>
  <si>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</si>
  <si>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</si>
  <si>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</si>
  <si>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</si>
  <si>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</si>
  <si>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</si>
  <si>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</si>
  <si>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</si>
  <si>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</si>
  <si>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</si>
  <si>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</si>
  <si>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</si>
  <si>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</si>
  <si>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</si>
  <si>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</si>
  <si>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</si>
  <si>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</si>
  <si>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</si>
  <si>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</si>
  <si>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</si>
  <si>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</si>
  <si>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</si>
  <si>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</si>
  <si>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</si>
  <si>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</si>
  <si>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</si>
  <si>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</si>
  <si>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</si>
  <si>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</si>
  <si>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</si>
  <si>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</si>
  <si>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</si>
  <si>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</si>
  <si>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</si>
  <si>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</si>
  <si>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</si>
  <si>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</si>
  <si>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</si>
  <si>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</si>
  <si>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</si>
  <si>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</si>
  <si>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</si>
  <si>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</si>
  <si>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</si>
  <si>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</si>
  <si>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</si>
  <si>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</si>
  <si>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</si>
  <si>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</si>
  <si>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</si>
  <si>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</si>
  <si>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</si>
  <si>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</si>
  <si>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</si>
  <si>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</si>
  <si>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</si>
  <si>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</si>
  <si>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</si>
  <si>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</si>
  <si>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</si>
  <si>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</si>
  <si>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</si>
  <si>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</si>
  <si>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</si>
  <si>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</si>
  <si>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</si>
  <si>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</si>
  <si>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</si>
  <si>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</si>
  <si>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</si>
  <si>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</si>
  <si>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</si>
  <si>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</si>
  <si>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</si>
  <si>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</si>
  <si>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</si>
  <si>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</si>
  <si>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</si>
  <si>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</si>
  <si>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</si>
  <si>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</si>
  <si>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</si>
  <si>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</si>
  <si>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</si>
  <si>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</si>
  <si>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</si>
  <si>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</si>
  <si>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</si>
  <si>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</si>
  <si>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</si>
  <si>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</si>
  <si>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</si>
  <si>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</si>
  <si>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</si>
  <si>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</si>
  <si>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</si>
  <si>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</si>
  <si>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</si>
  <si>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</si>
  <si>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</si>
  <si>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</si>
  <si>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</si>
  <si>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</si>
  <si>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</si>
  <si>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</si>
  <si>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</si>
  <si>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</si>
  <si>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</si>
  <si>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</si>
  <si>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</si>
  <si>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</si>
  <si>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</si>
  <si>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</si>
  <si>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</si>
  <si>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</si>
  <si>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</si>
  <si>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</si>
  <si>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</si>
  <si>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</si>
  <si>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</si>
  <si>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</si>
  <si>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</si>
  <si>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</si>
  <si>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</si>
  <si>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</si>
  <si>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</si>
  <si>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</si>
  <si>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</si>
  <si>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</si>
  <si>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</si>
  <si>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</si>
  <si>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</si>
  <si>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</si>
  <si>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</si>
  <si>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</si>
  <si>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</si>
  <si>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</si>
  <si>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</si>
  <si>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</si>
  <si>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</si>
  <si>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</si>
  <si>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</si>
  <si>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</si>
  <si>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</si>
  <si>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</si>
  <si>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</si>
  <si>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</si>
  <si>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</si>
  <si>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</si>
  <si>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</si>
  <si>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</si>
  <si>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</si>
  <si>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</si>
  <si>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</si>
  <si>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</si>
  <si>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</si>
  <si>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</si>
  <si>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</si>
  <si>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</si>
  <si>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</si>
  <si>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</si>
  <si>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</si>
  <si>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</si>
  <si>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</si>
  <si>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</si>
  <si>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</si>
  <si>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</si>
  <si>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</si>
  <si>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</si>
  <si>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</si>
  <si>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</si>
  <si>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</si>
  <si>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</si>
  <si>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</si>
  <si>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</si>
  <si>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</si>
  <si>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</si>
  <si>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</si>
  <si>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</si>
  <si>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</si>
  <si>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</si>
  <si>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</si>
  <si>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</si>
  <si>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</si>
  <si>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</si>
  <si>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</si>
  <si>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</si>
  <si>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</si>
  <si>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</si>
  <si>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</si>
  <si>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</si>
  <si>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</si>
  <si>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</si>
  <si>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</si>
  <si>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</si>
  <si>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</si>
  <si>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</si>
  <si>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</si>
  <si>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</si>
  <si>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</si>
  <si>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</si>
  <si>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</si>
  <si>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</si>
  <si>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</si>
  <si>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</si>
  <si>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</si>
  <si>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</si>
  <si>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</si>
  <si>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</si>
  <si>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</si>
  <si>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</si>
  <si>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</si>
  <si>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</si>
  <si>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</si>
  <si>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</si>
  <si>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</si>
  <si>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</si>
  <si>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</si>
  <si>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</si>
  <si>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</si>
  <si>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</si>
  <si>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</si>
  <si>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</si>
  <si>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</si>
  <si>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</si>
  <si>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</si>
  <si>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</si>
  <si>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</si>
  <si>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</si>
  <si>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</si>
  <si>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</si>
  <si>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</si>
  <si>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</si>
  <si>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</si>
  <si>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</si>
  <si>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</si>
  <si>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</si>
  <si>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</si>
  <si>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</si>
  <si>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</si>
  <si>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</si>
  <si>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</si>
  <si>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</si>
  <si>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</si>
  <si>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</si>
  <si>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</si>
  <si>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</si>
  <si>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</si>
  <si>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</si>
  <si>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</si>
  <si>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</si>
  <si>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</si>
  <si>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</si>
  <si>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</si>
  <si>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</si>
  <si>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</si>
  <si>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</si>
  <si>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</si>
  <si>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</si>
  <si>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</si>
  <si>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</si>
  <si>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</si>
  <si>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</si>
  <si>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</si>
  <si>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</si>
  <si>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</si>
  <si>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</si>
  <si>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</si>
  <si>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</si>
  <si>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</si>
  <si>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</si>
  <si>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</si>
  <si>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</si>
  <si>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</si>
  <si>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</si>
  <si>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</si>
  <si>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</si>
  <si>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</si>
  <si>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</si>
  <si>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</si>
  <si>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</si>
  <si>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</si>
  <si>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</si>
  <si>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</si>
  <si>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</si>
  <si>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</si>
  <si>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</si>
  <si>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</si>
  <si>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</si>
  <si>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</si>
  <si>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</si>
  <si>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</si>
  <si>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</si>
  <si>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</si>
  <si>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</si>
  <si>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</si>
  <si>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</si>
  <si>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</si>
  <si>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</si>
  <si>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</si>
  <si>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</si>
  <si>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</si>
  <si>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</si>
  <si>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</si>
  <si>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</si>
  <si>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</si>
  <si>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</si>
  <si>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</si>
  <si>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</si>
  <si>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</si>
  <si>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</si>
  <si>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</si>
  <si>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</si>
  <si>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</si>
  <si>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</si>
  <si>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</si>
  <si>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</si>
  <si>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</si>
  <si>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</si>
  <si>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</si>
  <si>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</si>
  <si>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</si>
  <si>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</si>
  <si>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</si>
  <si>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</si>
  <si>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</si>
  <si>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</si>
  <si>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</si>
  <si>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</si>
  <si>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</si>
  <si>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</si>
  <si>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</si>
  <si>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</si>
  <si>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</si>
  <si>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</si>
  <si>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</si>
  <si>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</si>
  <si>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</si>
  <si>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</si>
  <si>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</si>
  <si>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</si>
  <si>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</si>
  <si>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</si>
  <si>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</si>
  <si>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</si>
  <si>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</si>
  <si>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</si>
  <si>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</si>
  <si>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</si>
  <si>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</si>
  <si>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</si>
  <si>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</si>
  <si>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</si>
  <si>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</si>
  <si>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</si>
  <si>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</si>
  <si>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</si>
  <si>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</si>
  <si>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</si>
  <si>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</si>
  <si>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</si>
  <si>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</si>
  <si>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</si>
  <si>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</si>
  <si>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</si>
  <si>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</si>
  <si>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</si>
  <si>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</si>
  <si>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</si>
  <si>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</si>
  <si>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</si>
  <si>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</si>
  <si>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</si>
  <si>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</si>
  <si>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</si>
  <si>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</si>
  <si>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</si>
  <si>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</si>
  <si>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</si>
  <si>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</si>
  <si>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</si>
  <si>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</si>
  <si>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</si>
  <si>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</si>
  <si>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</si>
  <si>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</si>
  <si>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</si>
  <si>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</si>
  <si>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</si>
  <si>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</si>
  <si>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</si>
  <si>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</si>
  <si>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</si>
  <si>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</si>
  <si>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</si>
  <si>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</si>
  <si>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</si>
  <si>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</si>
  <si>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</si>
  <si>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</si>
  <si>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</si>
  <si>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</si>
  <si>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</si>
  <si>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</si>
  <si>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</si>
  <si>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</si>
  <si>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</si>
  <si>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</si>
  <si>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</si>
  <si>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</si>
  <si>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</si>
  <si>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</si>
  <si>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</si>
  <si>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</si>
  <si>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</si>
  <si>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</si>
  <si>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</si>
  <si>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</si>
  <si>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</si>
  <si>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</si>
  <si>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</si>
  <si>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</si>
  <si>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</si>
  <si>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</si>
  <si>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</si>
  <si>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</si>
  <si>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</si>
  <si>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</si>
  <si>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</si>
  <si>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</si>
  <si>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</si>
  <si>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</si>
  <si>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</si>
  <si>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</si>
  <si>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</si>
  <si>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</si>
  <si>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</si>
  <si>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</si>
  <si>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</si>
  <si>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</si>
  <si>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</si>
  <si>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</si>
  <si>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</si>
  <si>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</si>
  <si>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</si>
  <si>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</si>
  <si>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</si>
  <si>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</si>
  <si>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</si>
  <si>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</si>
  <si>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</si>
  <si>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</si>
  <si>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</si>
  <si>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</si>
  <si>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</si>
  <si>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</si>
  <si>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</si>
  <si>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</si>
  <si>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</si>
  <si>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</si>
  <si>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</si>
  <si>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</si>
  <si>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</si>
  <si>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</si>
  <si>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</si>
  <si>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</si>
  <si>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</si>
  <si>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</si>
  <si>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</si>
  <si>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</si>
  <si>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</si>
  <si>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</si>
  <si>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</si>
  <si>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</si>
  <si>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</si>
  <si>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</si>
  <si>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</si>
  <si>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</si>
  <si>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</si>
  <si>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</si>
  <si>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</si>
  <si>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</si>
  <si>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</si>
  <si>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</si>
  <si>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</si>
  <si>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</si>
  <si>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</si>
  <si>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</si>
  <si>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</si>
  <si>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</si>
  <si>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</si>
  <si>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</si>
  <si>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</si>
  <si>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</si>
  <si>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</si>
  <si>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</si>
  <si>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</si>
  <si>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</si>
  <si>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</si>
  <si>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</si>
  <si>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</si>
  <si>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</si>
  <si>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</si>
  <si>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</si>
  <si>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</si>
  <si>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</si>
  <si>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</si>
  <si>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</si>
  <si>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</si>
  <si>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</si>
  <si>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</si>
  <si>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</si>
  <si>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</si>
  <si>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</si>
  <si>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</si>
  <si>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</si>
  <si>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</si>
  <si>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</si>
  <si>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</si>
  <si>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</si>
  <si>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</si>
  <si>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</si>
  <si>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</si>
  <si>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</si>
  <si>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</si>
  <si>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</si>
  <si>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</si>
  <si>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</si>
  <si>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</si>
  <si>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</si>
  <si>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</si>
  <si>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</si>
  <si>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</si>
  <si>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</si>
  <si>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</si>
  <si>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</si>
  <si>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</si>
  <si>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</si>
  <si>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</si>
  <si>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</si>
  <si>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</si>
  <si>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</si>
  <si>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</si>
  <si>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</si>
  <si>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</si>
  <si>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</si>
  <si>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</si>
  <si>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</si>
  <si>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</si>
  <si>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</si>
  <si>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</si>
  <si>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</si>
  <si>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</si>
  <si>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</si>
  <si>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</si>
  <si>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</si>
  <si>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</si>
  <si>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</si>
  <si>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</si>
  <si>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</si>
  <si>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</si>
  <si>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</si>
  <si>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</si>
  <si>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</si>
  <si>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</si>
  <si>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</si>
  <si>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</si>
  <si>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</si>
  <si>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</si>
  <si>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</si>
  <si>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</si>
  <si>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</si>
  <si>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</si>
  <si>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</si>
  <si>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</si>
  <si>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</si>
  <si>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</si>
  <si>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</si>
  <si>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</si>
  <si>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</si>
  <si>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</si>
  <si>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</si>
  <si>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</si>
  <si>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</si>
  <si>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</si>
  <si>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</si>
  <si>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</si>
  <si>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</si>
  <si>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</si>
  <si>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</si>
  <si>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</si>
  <si>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</si>
  <si>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</si>
  <si>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</si>
  <si>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</si>
  <si>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</si>
  <si>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</si>
  <si>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</si>
  <si>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</si>
  <si>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</si>
  <si>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</si>
  <si>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</si>
  <si>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</si>
  <si>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</si>
  <si>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</si>
  <si>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</si>
  <si>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</si>
  <si>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</si>
  <si>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</si>
  <si>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</si>
  <si>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</si>
  <si>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</si>
  <si>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</si>
  <si>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</si>
  <si>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</si>
  <si>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</si>
  <si>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</si>
  <si>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</si>
  <si>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</si>
  <si>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</si>
  <si>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</si>
  <si>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</si>
  <si>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</si>
  <si>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</si>
  <si>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</si>
  <si>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</si>
  <si>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</si>
  <si>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</si>
  <si>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</si>
  <si>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</si>
  <si>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</si>
  <si>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</si>
  <si>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</si>
  <si>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</si>
  <si>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</si>
  <si>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</si>
  <si>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</si>
  <si>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</si>
  <si>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</si>
  <si>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</si>
  <si>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</si>
  <si>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</si>
  <si>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</si>
  <si>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</si>
  <si>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</si>
  <si>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</si>
  <si>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</si>
  <si>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</si>
  <si>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</si>
  <si>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</si>
  <si>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</si>
  <si>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</si>
  <si>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</si>
  <si>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</si>
  <si>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</si>
  <si>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</si>
  <si>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</si>
  <si>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</si>
  <si>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</si>
  <si>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</si>
  <si>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</si>
  <si>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</si>
  <si>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</si>
  <si>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</si>
  <si>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</si>
  <si>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</si>
  <si>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</si>
  <si>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</si>
  <si>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</si>
  <si>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</si>
  <si>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</si>
  <si>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</si>
  <si>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</si>
  <si>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</si>
  <si>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</si>
  <si>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</si>
  <si>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</si>
  <si>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</si>
  <si>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</si>
  <si>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</si>
  <si>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</si>
  <si>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</si>
  <si>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</si>
  <si>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</si>
  <si>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</si>
  <si>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</si>
  <si>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</si>
  <si>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</si>
  <si>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</si>
  <si>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</si>
  <si>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</si>
  <si>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</si>
  <si>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</si>
  <si>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</si>
  <si>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</si>
  <si>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</si>
  <si>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</si>
  <si>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</si>
  <si>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</si>
  <si>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</si>
  <si>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</si>
  <si>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</si>
  <si>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</si>
  <si>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</si>
  <si>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</si>
  <si>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</si>
  <si>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</si>
  <si>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</si>
  <si>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</si>
  <si>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</si>
  <si>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</si>
  <si>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</si>
  <si>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</si>
  <si>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</si>
  <si>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</si>
  <si>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</si>
  <si>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</si>
  <si>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</si>
  <si>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</si>
  <si>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</si>
  <si>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</si>
  <si>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</si>
  <si>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</si>
  <si>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</si>
  <si>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</si>
  <si>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</si>
  <si>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</si>
  <si>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</si>
  <si>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</si>
  <si>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</si>
  <si>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</si>
  <si>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</si>
  <si>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</si>
  <si>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</si>
  <si>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</si>
  <si>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</si>
  <si>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</si>
  <si>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</si>
  <si>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</si>
  <si>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</si>
  <si>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</si>
  <si>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</si>
  <si>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</si>
  <si>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</si>
  <si>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</si>
  <si>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</si>
  <si>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</si>
  <si>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</si>
  <si>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</si>
  <si>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</si>
  <si>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</si>
  <si>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</si>
  <si>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</si>
  <si>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</si>
  <si>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</si>
  <si>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</si>
  <si>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</si>
  <si>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</si>
  <si>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</si>
  <si>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</si>
  <si>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</si>
  <si>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</si>
  <si>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</si>
  <si>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</si>
  <si>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</si>
  <si>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</si>
  <si>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</si>
  <si>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</si>
  <si>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</si>
  <si>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</si>
  <si>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</si>
  <si>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</si>
  <si>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</si>
  <si>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</si>
  <si>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</si>
  <si>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</si>
  <si>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</si>
  <si>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</si>
  <si>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</si>
  <si>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</si>
  <si>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</si>
  <si>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</si>
  <si>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</si>
  <si>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</si>
  <si>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</si>
  <si>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</si>
  <si>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</si>
  <si>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</si>
  <si>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</si>
  <si>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</si>
  <si>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</si>
  <si>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</si>
  <si>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</si>
  <si>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</si>
  <si>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</si>
  <si>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</si>
  <si>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</si>
  <si>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</si>
  <si>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</si>
  <si>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</si>
  <si>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</si>
  <si>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</si>
  <si>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</si>
  <si>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</si>
  <si>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</si>
  <si>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</si>
  <si>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</si>
  <si>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</si>
  <si>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</si>
  <si>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</si>
  <si>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</si>
  <si>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</si>
  <si>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</si>
  <si>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</si>
  <si>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</si>
  <si>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</si>
  <si>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</si>
  <si>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</si>
  <si>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</si>
  <si>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</si>
  <si>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</si>
  <si>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</si>
  <si>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</si>
  <si>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</si>
  <si>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</si>
  <si>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</si>
  <si>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</si>
  <si>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</si>
  <si>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</si>
  <si>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</si>
  <si>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</si>
  <si>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</si>
  <si>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</si>
  <si>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</si>
  <si>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</si>
  <si>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</si>
  <si>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</si>
  <si>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</si>
  <si>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</si>
  <si>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</si>
  <si>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</si>
  <si>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</si>
  <si>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</si>
  <si>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</si>
  <si>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</si>
  <si>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</si>
  <si>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</si>
  <si>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</si>
  <si>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</si>
  <si>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</si>
  <si>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</si>
  <si>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</si>
  <si>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</si>
  <si>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</si>
  <si>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</si>
  <si>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</si>
  <si>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</si>
  <si>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</si>
  <si>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</si>
  <si>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</si>
  <si>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</si>
  <si>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</si>
  <si>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</si>
  <si>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</si>
  <si>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</si>
  <si>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</si>
  <si>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</si>
  <si>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</si>
  <si>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</si>
  <si>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</si>
  <si>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</si>
  <si>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</si>
  <si>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</si>
  <si>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</si>
  <si>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</si>
  <si>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</si>
  <si>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</si>
  <si>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</si>
  <si>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</si>
  <si>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</si>
  <si>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</si>
  <si>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</si>
  <si>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</si>
  <si>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</si>
  <si>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</si>
  <si>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</si>
  <si>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</si>
  <si>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</si>
  <si>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</si>
  <si>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</si>
  <si>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</si>
  <si>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</si>
  <si>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</si>
  <si>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</si>
  <si>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</si>
  <si>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</si>
  <si>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</si>
  <si>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</si>
  <si>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</si>
  <si>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</si>
  <si>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</si>
  <si>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</si>
  <si>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</si>
  <si>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</si>
  <si>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</si>
  <si>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</si>
  <si>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</si>
  <si>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</si>
  <si>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</si>
  <si>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</si>
  <si>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</si>
  <si>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</si>
  <si>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</si>
  <si>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</si>
  <si>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</si>
  <si>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</si>
  <si>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</si>
  <si>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</si>
  <si>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</si>
  <si>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</si>
  <si>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</si>
  <si>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</si>
  <si>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</si>
  <si>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</si>
  <si>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</si>
  <si>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</si>
  <si>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</si>
  <si>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</si>
  <si>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</si>
  <si>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</si>
  <si>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</si>
  <si>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</si>
  <si>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</si>
  <si>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</si>
  <si>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</si>
  <si>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</si>
  <si>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</si>
  <si>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</si>
  <si>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</si>
  <si>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</si>
  <si>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</si>
  <si>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</si>
  <si>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</si>
  <si>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</si>
  <si>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</si>
  <si>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</si>
  <si>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</si>
  <si>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</si>
  <si>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</si>
  <si>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</si>
  <si>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</si>
  <si>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</si>
  <si>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</si>
  <si>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</si>
  <si>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</si>
  <si>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</si>
  <si>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</si>
  <si>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</si>
  <si>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</si>
  <si>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</si>
  <si>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</si>
  <si>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</si>
  <si>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</si>
  <si>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</si>
  <si>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</si>
  <si>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</si>
  <si>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</si>
  <si>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</si>
  <si>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</si>
  <si>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</si>
  <si>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</si>
  <si>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</si>
  <si>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</si>
  <si>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</si>
  <si>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</si>
  <si>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</si>
  <si>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</si>
  <si>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</si>
  <si>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</si>
  <si>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</si>
  <si>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</si>
  <si>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</si>
  <si>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</si>
  <si>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</si>
  <si>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</si>
  <si>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</si>
  <si>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</si>
  <si>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</si>
  <si>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</si>
  <si>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</si>
  <si>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</si>
  <si>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</si>
  <si>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</si>
  <si>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</si>
  <si>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</si>
  <si>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</si>
  <si>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</si>
  <si>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</si>
  <si>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</si>
  <si>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</si>
  <si>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</si>
  <si>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</si>
  <si>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</si>
  <si>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</si>
  <si>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</si>
  <si>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</si>
  <si>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</si>
  <si>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</si>
  <si>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</si>
  <si>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</si>
  <si>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</si>
  <si>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</si>
  <si>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</si>
  <si>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</si>
  <si>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</si>
  <si>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</si>
  <si>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</si>
  <si>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</si>
  <si>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</si>
  <si>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</si>
  <si>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</si>
  <si>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</si>
  <si>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</si>
  <si>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</si>
  <si>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</si>
  <si>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</si>
  <si>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</si>
  <si>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</si>
  <si>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</si>
  <si>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</si>
  <si>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</si>
  <si>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</si>
  <si>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</si>
  <si>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</si>
  <si>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</si>
  <si>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</si>
  <si>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</si>
  <si>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</si>
  <si>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</si>
  <si>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</si>
  <si>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</si>
  <si>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</si>
  <si>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</si>
  <si>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</si>
  <si>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</si>
  <si>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</si>
  <si>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</si>
  <si>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</si>
  <si>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</si>
  <si>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</si>
  <si>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</si>
  <si>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</si>
  <si>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</si>
  <si>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</si>
  <si>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</si>
  <si>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</si>
  <si>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</si>
  <si>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</si>
  <si>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</si>
  <si>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</si>
  <si>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</si>
  <si>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</si>
  <si>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</si>
  <si>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</si>
  <si>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</si>
  <si>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</si>
  <si>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</si>
  <si>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</si>
  <si>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</si>
  <si>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</si>
  <si>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</si>
  <si>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</si>
  <si>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</si>
  <si>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</si>
  <si>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</si>
  <si>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</si>
  <si>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</si>
  <si>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</si>
  <si>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</si>
  <si>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</si>
  <si>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</si>
  <si>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</si>
  <si>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</si>
  <si>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</si>
  <si>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</si>
  <si>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</si>
  <si>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</si>
  <si>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</si>
  <si>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</si>
  <si>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</si>
  <si>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</si>
  <si>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</si>
  <si>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</si>
  <si>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</si>
  <si>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</si>
  <si>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</si>
  <si>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</si>
  <si>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</si>
  <si>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</si>
  <si>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</si>
  <si>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</si>
  <si>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</si>
  <si>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</si>
  <si>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</si>
  <si>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</si>
  <si>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</si>
  <si>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</si>
  <si>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</si>
  <si>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</si>
  <si>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</si>
  <si>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</si>
  <si>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</si>
  <si>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</si>
  <si>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</si>
  <si>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</si>
  <si>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</si>
  <si>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</si>
  <si>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</si>
  <si>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</si>
  <si>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</si>
  <si>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</si>
  <si>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</si>
  <si>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</si>
  <si>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</si>
  <si>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</si>
  <si>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</si>
  <si>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</si>
  <si>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</si>
  <si>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</si>
  <si>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</si>
  <si>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</si>
  <si>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</si>
  <si>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</si>
  <si>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</si>
  <si>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</si>
  <si>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</si>
  <si>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</si>
  <si>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</si>
  <si>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</si>
  <si>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</si>
  <si>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</si>
  <si>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</si>
  <si>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</si>
  <si>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</si>
  <si>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</si>
  <si>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</si>
  <si>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</si>
  <si>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</si>
  <si>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</si>
  <si>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</si>
  <si>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</si>
  <si>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</si>
  <si>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</si>
  <si>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</si>
  <si>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</si>
  <si>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</si>
  <si>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</si>
  <si>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</si>
  <si>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</si>
  <si>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</si>
  <si>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</si>
  <si>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</si>
  <si>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</si>
  <si>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</si>
  <si>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</si>
  <si>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</si>
  <si>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</si>
  <si>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</si>
  <si>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</si>
  <si>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</si>
  <si>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</si>
  <si>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</si>
  <si>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</si>
  <si>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</si>
  <si>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</si>
  <si>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</si>
  <si>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</si>
  <si>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</si>
  <si>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</si>
  <si>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</si>
  <si>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</si>
  <si>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</si>
  <si>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</si>
  <si>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</si>
  <si>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</si>
  <si>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</si>
  <si>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</si>
  <si>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</si>
  <si>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</si>
  <si>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</si>
  <si>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</si>
  <si>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</si>
  <si>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</si>
  <si>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</si>
  <si>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</si>
  <si>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</si>
  <si>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</si>
  <si>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</si>
  <si>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</si>
  <si>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</si>
  <si>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</si>
  <si>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</si>
  <si>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</si>
  <si>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</si>
  <si>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</si>
  <si>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</si>
  <si>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</si>
  <si>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</si>
  <si>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</si>
  <si>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</si>
  <si>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</si>
  <si>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</si>
  <si>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</si>
  <si>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</si>
  <si>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</si>
  <si>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</si>
  <si>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</si>
  <si>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</si>
  <si>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</si>
  <si>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</si>
  <si>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</si>
  <si>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</si>
  <si>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</si>
  <si>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</si>
  <si>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</si>
  <si>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</si>
  <si>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</si>
  <si>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</si>
  <si>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</si>
  <si>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</si>
  <si>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</si>
  <si>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</si>
  <si>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</si>
  <si>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</si>
  <si>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</si>
  <si>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</si>
  <si>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</si>
  <si>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</si>
  <si>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</si>
  <si>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</si>
  <si>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</si>
  <si>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</si>
  <si>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</si>
  <si>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</si>
  <si>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</si>
  <si>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</si>
  <si>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</si>
  <si>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</si>
  <si>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</si>
  <si>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</si>
  <si>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</si>
  <si>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</si>
  <si>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</si>
  <si>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</si>
  <si>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</si>
  <si>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</si>
  <si>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</si>
  <si>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</si>
  <si>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</si>
  <si>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</si>
  <si>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</si>
  <si>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</si>
  <si>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</si>
  <si>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</si>
  <si>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</si>
  <si>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</si>
  <si>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</si>
  <si>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</si>
  <si>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</si>
  <si>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</si>
  <si>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</si>
  <si>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</si>
  <si>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</si>
  <si>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</si>
  <si>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</si>
  <si>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</si>
  <si>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</si>
  <si>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</si>
  <si>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</si>
  <si>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</si>
  <si>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</si>
  <si>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</si>
  <si>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</si>
  <si>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</si>
  <si>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</si>
  <si>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</si>
  <si>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</si>
  <si>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</si>
  <si>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</si>
  <si>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</si>
  <si>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</si>
  <si>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</si>
  <si>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</si>
  <si>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</si>
  <si>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</si>
  <si>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</si>
  <si>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</si>
  <si>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</si>
  <si>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</si>
  <si>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</si>
  <si>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</si>
  <si>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</si>
  <si>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</si>
  <si>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</si>
  <si>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</si>
  <si>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</si>
  <si>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</si>
  <si>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</si>
  <si>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</si>
  <si>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</si>
  <si>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</si>
  <si>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</si>
  <si>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</si>
  <si>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</si>
  <si>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</si>
  <si>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</si>
  <si>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</si>
  <si>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</si>
  <si>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</si>
  <si>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</si>
  <si>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</si>
  <si>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</si>
  <si>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</si>
  <si>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</si>
  <si>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</si>
  <si>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</si>
  <si>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</si>
  <si>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</si>
  <si>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</si>
  <si>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</si>
  <si>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</si>
  <si>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</si>
  <si>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</si>
  <si>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</si>
  <si>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</si>
  <si>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</si>
  <si>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</si>
  <si>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</si>
  <si>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</si>
  <si>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</si>
  <si>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</si>
  <si>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</si>
  <si>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</si>
  <si>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</si>
  <si>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</si>
  <si>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</si>
  <si>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</si>
  <si>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</si>
  <si>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</si>
  <si>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</si>
  <si>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</si>
  <si>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</si>
  <si>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</si>
  <si>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</si>
  <si>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</si>
  <si>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</si>
  <si>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</si>
  <si>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</si>
  <si>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</si>
  <si>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</si>
  <si>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</si>
  <si>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</si>
  <si>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</si>
  <si>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</si>
  <si>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</si>
  <si>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</si>
  <si>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</si>
  <si>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</si>
  <si>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</si>
  <si>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</si>
  <si>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</si>
  <si>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</si>
  <si>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</si>
  <si>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</si>
  <si>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</si>
  <si>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</si>
  <si>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</si>
  <si>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</si>
  <si>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</si>
  <si>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</si>
  <si>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</si>
  <si>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</si>
  <si>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</si>
  <si>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</si>
  <si>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</si>
  <si>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</si>
  <si>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</si>
  <si>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</si>
  <si>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</si>
  <si>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</si>
  <si>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</si>
  <si>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</si>
  <si>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</si>
  <si>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</si>
  <si>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</si>
  <si>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</si>
  <si>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</si>
  <si>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</si>
  <si>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</si>
  <si>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</si>
  <si>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</si>
  <si>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</si>
  <si>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</si>
  <si>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</si>
  <si>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</si>
  <si>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</si>
  <si>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</si>
  <si>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</si>
  <si>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</si>
  <si>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</si>
  <si>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</si>
  <si>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</si>
  <si>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</si>
  <si>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</si>
  <si>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</si>
  <si>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</si>
  <si>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</si>
  <si>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</si>
  <si>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</si>
  <si>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</si>
  <si>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</si>
  <si>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</si>
  <si>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</si>
  <si>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</si>
  <si>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</si>
  <si>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</si>
  <si>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</si>
  <si>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</si>
  <si>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</si>
  <si>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</si>
  <si>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</si>
  <si>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</si>
  <si>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</si>
  <si>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</si>
  <si>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</si>
  <si>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</si>
  <si>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</si>
  <si>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</si>
  <si>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</si>
  <si>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</si>
  <si>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</si>
  <si>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</si>
  <si>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</si>
  <si>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</si>
  <si>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</si>
  <si>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</si>
  <si>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</si>
  <si>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</si>
  <si>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</si>
  <si>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</si>
  <si>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</si>
  <si>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</si>
  <si>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</si>
  <si>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</si>
  <si>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</si>
  <si>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</si>
  <si>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</si>
  <si>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</si>
  <si>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</si>
  <si>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</si>
  <si>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</si>
  <si>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</si>
  <si>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</si>
  <si>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</si>
  <si>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</si>
  <si>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</si>
  <si>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</si>
  <si>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</si>
  <si>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</si>
  <si>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</si>
  <si>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</si>
  <si>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</si>
  <si>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</si>
  <si>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</si>
  <si>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</si>
  <si>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</si>
  <si>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</si>
  <si>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</si>
  <si>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</si>
  <si>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</si>
  <si>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</si>
  <si>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</si>
  <si>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</si>
  <si>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</si>
  <si>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</si>
  <si>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</si>
  <si>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</si>
  <si>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</si>
  <si>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</si>
  <si>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</si>
  <si>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</si>
  <si>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</si>
  <si>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</si>
  <si>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</si>
  <si>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</si>
  <si>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</si>
  <si>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</si>
  <si>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</si>
  <si>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</si>
  <si>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</si>
  <si>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</si>
  <si>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</si>
  <si>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</si>
  <si>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</si>
  <si>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</si>
  <si>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</si>
  <si>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</si>
  <si>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</si>
  <si>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</si>
  <si>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</si>
  <si>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</si>
  <si>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</si>
  <si>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</si>
  <si>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</si>
  <si>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</si>
  <si>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</si>
  <si>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</si>
  <si>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</si>
  <si>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</si>
  <si>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</si>
  <si>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</si>
  <si>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</si>
  <si>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</si>
  <si>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</si>
  <si>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</si>
  <si>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</si>
  <si>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</si>
  <si>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</si>
  <si>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</si>
  <si>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</si>
  <si>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</si>
  <si>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</si>
  <si>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</si>
  <si>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</si>
  <si>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</si>
  <si>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</si>
  <si>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</si>
  <si>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</si>
  <si>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</si>
  <si>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</si>
  <si>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</si>
  <si>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</si>
  <si>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</si>
  <si>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</si>
  <si>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</si>
  <si>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</si>
  <si>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</si>
  <si>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</si>
  <si>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</si>
  <si>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</si>
  <si>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</si>
  <si>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</si>
  <si>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</si>
  <si>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</si>
  <si>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</si>
  <si>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</si>
  <si>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</si>
  <si>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</si>
  <si>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</si>
  <si>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</si>
  <si>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</si>
  <si>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</si>
  <si>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</si>
  <si>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</si>
  <si>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</si>
  <si>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</si>
  <si>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</si>
  <si>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</si>
  <si>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</si>
  <si>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</si>
  <si>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</si>
  <si>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</si>
  <si>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</si>
  <si>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</si>
  <si>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</si>
  <si>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</si>
  <si>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</si>
  <si>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</si>
  <si>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</si>
  <si>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</si>
  <si>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</si>
  <si>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</si>
  <si>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</si>
  <si>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</si>
  <si>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</si>
  <si>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</si>
  <si>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</si>
  <si>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</si>
  <si>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</si>
  <si>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</si>
  <si>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</si>
  <si>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</si>
  <si>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</si>
  <si>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</si>
  <si>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</si>
  <si>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</si>
  <si>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</si>
  <si>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</si>
  <si>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</si>
  <si>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</si>
  <si>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</si>
  <si>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</si>
  <si>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</si>
  <si>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</si>
  <si>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</si>
  <si>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</si>
  <si>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</si>
  <si>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</si>
  <si>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</si>
  <si>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</si>
  <si>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</si>
  <si>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</si>
  <si>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</si>
  <si>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</si>
  <si>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</si>
  <si>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</si>
  <si>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</si>
  <si>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</si>
  <si>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</si>
  <si>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</si>
  <si>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</si>
  <si>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</si>
  <si>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</si>
  <si>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</si>
  <si>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</si>
  <si>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</si>
  <si>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</si>
  <si>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</si>
  <si>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</si>
  <si>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</si>
  <si>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</si>
  <si>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</si>
  <si>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</si>
  <si>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</si>
  <si>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</si>
  <si>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</si>
  <si>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</si>
  <si>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</si>
  <si>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</si>
  <si>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</si>
  <si>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</si>
  <si>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</si>
  <si>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</si>
  <si>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</si>
  <si>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</si>
  <si>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</si>
  <si>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</si>
  <si>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</si>
  <si>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</si>
  <si>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</si>
  <si>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</si>
  <si>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</si>
  <si>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</si>
  <si>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</si>
  <si>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</si>
  <si>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</si>
  <si>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</si>
  <si>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</si>
  <si>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</si>
  <si>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</si>
  <si>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</si>
  <si>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</si>
  <si>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</si>
  <si>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</si>
  <si>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</si>
  <si>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</si>
  <si>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</si>
  <si>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</si>
  <si>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</si>
  <si>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</si>
  <si>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</si>
  <si>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</si>
  <si>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</si>
  <si>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</si>
  <si>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</si>
  <si>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</si>
  <si>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</si>
  <si>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</si>
  <si>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</si>
  <si>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</si>
  <si>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</si>
  <si>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</si>
  <si>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</si>
  <si>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</si>
  <si>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</si>
  <si>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</si>
  <si>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</si>
  <si>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</si>
  <si>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</si>
  <si>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</si>
  <si>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</si>
  <si>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</si>
  <si>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</si>
  <si>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</si>
  <si>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</si>
  <si>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</si>
  <si>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</si>
  <si>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</si>
  <si>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</si>
  <si>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</si>
  <si>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</si>
  <si>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</si>
  <si>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</si>
  <si>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</si>
  <si>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</si>
  <si>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</si>
  <si>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</si>
  <si>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</si>
  <si>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</si>
  <si>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</si>
  <si>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</si>
  <si>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</si>
  <si>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</si>
  <si>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</si>
  <si>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</si>
  <si>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</si>
  <si>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</si>
  <si>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</si>
  <si>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</si>
  <si>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</si>
  <si>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</si>
  <si>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</si>
  <si>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</si>
  <si>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</si>
  <si>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</si>
  <si>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</si>
  <si>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</si>
  <si>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</si>
  <si>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</si>
  <si>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</si>
  <si>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</si>
  <si>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</si>
  <si>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</si>
  <si>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</si>
  <si>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</si>
  <si>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</si>
  <si>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</si>
  <si>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</si>
  <si>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</si>
  <si>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</si>
  <si>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</si>
  <si>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</si>
  <si>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</si>
  <si>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</si>
  <si>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</si>
  <si>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</si>
  <si>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</si>
  <si>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</si>
  <si>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</si>
  <si>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</si>
  <si>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</si>
  <si>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</si>
  <si>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</si>
  <si>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</si>
  <si>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</si>
  <si>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</si>
  <si>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</si>
  <si>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</si>
  <si>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</si>
  <si>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</si>
  <si>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</si>
  <si>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</si>
  <si>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</si>
  <si>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</si>
  <si>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</si>
  <si>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</si>
  <si>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</si>
  <si>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</si>
  <si>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</si>
  <si>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</si>
  <si>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</si>
  <si>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</si>
  <si>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</si>
  <si>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</si>
  <si>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</si>
  <si>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</si>
  <si>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</si>
  <si>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</si>
  <si>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</si>
  <si>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</si>
  <si>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</si>
  <si>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</si>
  <si>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</si>
  <si>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</si>
  <si>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</si>
  <si>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</si>
  <si>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</si>
  <si>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</si>
  <si>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</si>
  <si>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</si>
  <si>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</si>
  <si>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</si>
  <si>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</si>
  <si>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</si>
  <si>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</si>
  <si>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</si>
  <si>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</si>
  <si>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</si>
  <si>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</si>
  <si>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</si>
  <si>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</si>
  <si>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</si>
  <si>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</si>
  <si>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</si>
  <si>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</si>
  <si>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</si>
  <si>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</si>
  <si>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</si>
  <si>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</si>
  <si>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</si>
  <si>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</si>
  <si>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</si>
  <si>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</si>
  <si>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</si>
  <si>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</si>
  <si>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</si>
  <si>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</si>
  <si>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</si>
  <si>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</si>
  <si>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</si>
  <si>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</si>
  <si>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</si>
  <si>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</si>
  <si>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</si>
  <si>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</si>
  <si>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</si>
  <si>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</si>
  <si>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</si>
  <si>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</si>
  <si>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</si>
  <si>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</si>
  <si>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</si>
  <si>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</si>
  <si>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</si>
  <si>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</si>
  <si>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</si>
  <si>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</si>
  <si>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</si>
  <si>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</si>
  <si>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</si>
  <si>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</si>
  <si>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</si>
  <si>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</si>
  <si>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</si>
  <si>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</si>
  <si>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</si>
  <si>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</si>
  <si>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</si>
  <si>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</si>
  <si>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</si>
  <si>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</si>
  <si>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</si>
  <si>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</si>
  <si>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</si>
  <si>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</si>
  <si>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</si>
  <si>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</si>
  <si>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</si>
  <si>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</si>
  <si>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</si>
  <si>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</si>
  <si>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</si>
  <si>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</si>
  <si>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</si>
  <si>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</si>
  <si>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</si>
  <si>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</si>
  <si>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</si>
  <si>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</si>
  <si>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</si>
  <si>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</si>
  <si>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</si>
  <si>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</si>
  <si>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</si>
  <si>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</si>
  <si>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</si>
  <si>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</si>
  <si>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</si>
  <si>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</si>
  <si>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</si>
  <si>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</si>
  <si>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</si>
  <si>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</si>
  <si>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</si>
  <si>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</si>
  <si>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</si>
  <si>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</si>
  <si>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</si>
  <si>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</si>
  <si>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</si>
  <si>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</si>
  <si>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</si>
  <si>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</si>
  <si>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</si>
  <si>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</si>
  <si>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</si>
  <si>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</si>
  <si>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</si>
  <si>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</si>
  <si>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</si>
  <si>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</si>
  <si>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</si>
  <si>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</si>
  <si>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</si>
  <si>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</si>
  <si>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</si>
  <si>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</si>
  <si>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</si>
  <si>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</si>
  <si>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</si>
  <si>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</si>
  <si>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</si>
  <si>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</si>
  <si>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</si>
  <si>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</si>
  <si>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</si>
  <si>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</si>
  <si>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</si>
  <si>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</si>
  <si>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</si>
  <si>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</si>
  <si>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</si>
  <si>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</si>
  <si>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</si>
  <si>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</si>
  <si>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</si>
  <si>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</si>
  <si>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</si>
  <si>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</si>
  <si>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</si>
  <si>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</si>
  <si>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</si>
  <si>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</si>
  <si>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</si>
  <si>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</si>
  <si>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</si>
  <si>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</si>
  <si>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</si>
  <si>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</si>
  <si>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</si>
  <si>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</si>
  <si>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</si>
  <si>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</si>
  <si>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</si>
  <si>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</si>
  <si>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</si>
  <si>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</si>
  <si>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</si>
  <si>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</si>
  <si>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</si>
  <si>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</si>
  <si>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</si>
  <si>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</si>
  <si>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</si>
  <si>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</si>
  <si>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</si>
  <si>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</si>
  <si>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</si>
  <si>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</si>
  <si>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</si>
  <si>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</si>
  <si>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</si>
  <si>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</si>
  <si>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</si>
  <si>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</si>
  <si>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</si>
  <si>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</si>
  <si>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</si>
  <si>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</si>
  <si>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</si>
  <si>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</si>
  <si>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</si>
  <si>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</si>
  <si>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</si>
  <si>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</si>
  <si>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</si>
  <si>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</si>
  <si>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</si>
  <si>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</si>
  <si>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</si>
  <si>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</si>
  <si>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</si>
  <si>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</si>
  <si>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</si>
  <si>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</si>
  <si>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</si>
  <si>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</si>
  <si>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</si>
  <si>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</si>
  <si>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</si>
  <si>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</si>
  <si>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</si>
  <si>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</si>
  <si>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</si>
  <si>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</si>
  <si>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</si>
  <si>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</si>
  <si>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</si>
  <si>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</si>
  <si>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</si>
  <si>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</si>
  <si>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</si>
  <si>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</si>
  <si>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</si>
  <si>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</si>
  <si>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</si>
  <si>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</si>
  <si>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</si>
  <si>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</si>
  <si>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</si>
  <si>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</si>
  <si>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</si>
  <si>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</si>
  <si>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</si>
  <si>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</si>
  <si>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</si>
  <si>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</si>
  <si>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</si>
  <si>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</si>
  <si>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</si>
  <si>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</si>
  <si>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</si>
  <si>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</si>
  <si>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</si>
  <si>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</si>
  <si>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</si>
  <si>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</si>
  <si>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</si>
  <si>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</si>
  <si>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</si>
  <si>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</si>
  <si>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</si>
  <si>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</si>
  <si>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</si>
  <si>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</si>
  <si>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</si>
  <si>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</si>
  <si>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</si>
  <si>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</si>
  <si>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</si>
  <si>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</si>
  <si>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</si>
  <si>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</si>
  <si>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</si>
  <si>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</si>
  <si>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</si>
  <si>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</si>
  <si>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</si>
  <si>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</si>
  <si>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</si>
  <si>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</si>
  <si>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</si>
  <si>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</si>
  <si>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</si>
  <si>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</si>
  <si>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</si>
  <si>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</si>
  <si>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</si>
  <si>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</si>
  <si>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</si>
  <si>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</si>
  <si>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</si>
  <si>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</si>
  <si>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</si>
  <si>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</si>
  <si>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</si>
  <si>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</si>
  <si>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</si>
  <si>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</si>
  <si>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</si>
  <si>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</si>
  <si>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</si>
  <si>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</si>
  <si>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</si>
  <si>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</si>
  <si>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</si>
  <si>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</si>
  <si>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</si>
  <si>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</si>
  <si>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</si>
  <si>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</si>
  <si>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</si>
  <si>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</si>
  <si>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</si>
  <si>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</si>
  <si>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</si>
  <si>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</si>
  <si>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</si>
  <si>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</si>
  <si>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</si>
  <si>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</si>
  <si>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</si>
  <si>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</si>
  <si>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</si>
  <si>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</si>
  <si>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</si>
  <si>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</si>
  <si>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</si>
  <si>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</si>
  <si>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</si>
  <si>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</si>
  <si>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</si>
  <si>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</si>
  <si>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</si>
  <si>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</si>
  <si>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</si>
  <si>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</si>
  <si>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</si>
  <si>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</si>
  <si>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</si>
  <si>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</si>
  <si>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</si>
  <si>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</si>
  <si>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</si>
  <si>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</si>
  <si>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</si>
  <si>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</si>
  <si>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</si>
  <si>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</si>
  <si>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</si>
  <si>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</si>
  <si>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</si>
  <si>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</si>
  <si>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</si>
  <si>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</si>
  <si>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</si>
  <si>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</si>
  <si>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</si>
  <si>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</si>
  <si>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</si>
  <si>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</si>
  <si>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</si>
  <si>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</si>
  <si>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</si>
  <si>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</si>
  <si>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</si>
  <si>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</si>
  <si>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</si>
  <si>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</si>
  <si>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</si>
  <si>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</si>
  <si>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</si>
  <si>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</si>
  <si>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</si>
  <si>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</si>
  <si>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</si>
  <si>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</si>
  <si>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</si>
  <si>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</si>
  <si>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</si>
  <si>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</si>
  <si>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</si>
  <si>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</si>
  <si>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</si>
  <si>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</si>
  <si>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</si>
  <si>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</si>
  <si>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</si>
  <si>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</si>
  <si>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</si>
  <si>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</si>
  <si>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</si>
  <si>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</si>
  <si>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</si>
  <si>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</si>
  <si>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</si>
  <si>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</si>
  <si>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</si>
  <si>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</si>
  <si>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</si>
  <si>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</si>
  <si>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</si>
  <si>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</si>
  <si>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</si>
  <si>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</si>
  <si>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</si>
  <si>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</si>
  <si>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</si>
  <si>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</si>
  <si>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</si>
  <si>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</si>
  <si>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</si>
  <si>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</si>
  <si>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</si>
  <si>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</si>
  <si>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</si>
  <si>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</si>
  <si>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</si>
  <si>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</si>
  <si>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</si>
  <si>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</si>
  <si>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</si>
  <si>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</si>
  <si>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</si>
  <si>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</si>
  <si>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</si>
  <si>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</si>
  <si>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</si>
  <si>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</si>
  <si>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</si>
  <si>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</si>
  <si>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</si>
  <si>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</si>
  <si>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</si>
  <si>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</si>
  <si>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</si>
  <si>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</si>
  <si>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</si>
  <si>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</si>
  <si>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</si>
  <si>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</si>
  <si>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</si>
  <si>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</si>
  <si>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</si>
  <si>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</si>
  <si>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</si>
  <si>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</si>
  <si>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</si>
  <si>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</si>
  <si>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</si>
  <si>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</si>
  <si>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</si>
  <si>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</si>
  <si>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</si>
  <si>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</si>
  <si>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</si>
  <si>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</si>
  <si>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</si>
  <si>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</si>
  <si>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</si>
  <si>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</si>
  <si>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</si>
  <si>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</si>
  <si>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</si>
  <si>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</si>
  <si>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</si>
  <si>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</si>
  <si>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</si>
  <si>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</si>
  <si>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</si>
  <si>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</si>
  <si>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</si>
  <si>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</si>
  <si>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</si>
  <si>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</si>
  <si>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</si>
  <si>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</si>
  <si>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</si>
  <si>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</si>
  <si>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</si>
  <si>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</si>
  <si>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</si>
  <si>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</si>
  <si>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</si>
  <si>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</si>
  <si>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</si>
  <si>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</si>
  <si>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</si>
  <si>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</si>
  <si>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</si>
  <si>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</si>
  <si>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</si>
  <si>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</si>
  <si>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</si>
  <si>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</si>
  <si>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</si>
  <si>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</si>
  <si>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</si>
  <si>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</si>
  <si>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</si>
  <si>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</si>
  <si>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</si>
  <si>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</si>
  <si>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</si>
  <si>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</si>
  <si>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</si>
  <si>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</si>
  <si>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</si>
  <si>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</si>
  <si>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</si>
  <si>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</si>
  <si>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</si>
  <si>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</si>
  <si>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</si>
  <si>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</si>
  <si>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</si>
  <si>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</si>
  <si>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</si>
  <si>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</si>
  <si>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</si>
  <si>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</si>
  <si>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</si>
  <si>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</si>
  <si>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</si>
  <si>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</si>
  <si>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</si>
  <si>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</si>
  <si>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</si>
  <si>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</si>
  <si>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</si>
  <si>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</si>
  <si>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</si>
  <si>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</si>
  <si>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</si>
  <si>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</si>
  <si>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</si>
  <si>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</si>
  <si>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</si>
  <si>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</si>
  <si>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</si>
  <si>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</si>
  <si>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</si>
  <si>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</si>
  <si>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</si>
  <si>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</si>
  <si>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</si>
  <si>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</si>
  <si>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</si>
  <si>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</si>
  <si>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</si>
  <si>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</si>
  <si>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</si>
  <si>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</si>
  <si>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</si>
  <si>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</si>
  <si>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</si>
  <si>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</si>
  <si>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</si>
  <si>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</si>
  <si>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</si>
  <si>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</si>
  <si>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</si>
  <si>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</si>
  <si>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</si>
  <si>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</si>
  <si>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</si>
  <si>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</si>
  <si>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</si>
  <si>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</si>
  <si>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</si>
  <si>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</si>
  <si>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</si>
  <si>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</si>
  <si>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</si>
  <si>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</si>
  <si>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</si>
  <si>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</si>
  <si>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</si>
  <si>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</si>
  <si>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</si>
  <si>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</si>
  <si>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</si>
  <si>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</si>
  <si>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</si>
  <si>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</si>
  <si>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</si>
  <si>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</si>
  <si>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</si>
  <si>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</si>
  <si>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</si>
  <si>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</si>
  <si>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</si>
  <si>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</si>
  <si>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</si>
  <si>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</si>
  <si>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</si>
  <si>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</si>
  <si>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</si>
  <si>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</si>
  <si>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</si>
  <si>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</si>
  <si>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</si>
  <si>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</si>
  <si>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</si>
  <si>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</si>
  <si>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</si>
  <si>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</si>
  <si>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</si>
  <si>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</si>
  <si>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</si>
  <si>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</si>
  <si>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</si>
  <si>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</si>
  <si>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</si>
  <si>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</si>
  <si>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</si>
  <si>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</si>
  <si>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</si>
  <si>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</si>
  <si>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</si>
  <si>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</si>
  <si>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</si>
  <si>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</si>
  <si>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</si>
  <si>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</si>
  <si>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</si>
  <si>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</si>
  <si>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</si>
  <si>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</si>
  <si>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</si>
  <si>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</si>
  <si>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</si>
  <si>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</si>
  <si>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</si>
  <si>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</si>
  <si>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</si>
  <si>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</si>
  <si>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</si>
  <si>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</si>
  <si>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</si>
  <si>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</si>
  <si>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</si>
  <si>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</si>
  <si>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</si>
  <si>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</si>
  <si>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</si>
  <si>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</si>
  <si>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</si>
  <si>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</si>
  <si>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</si>
  <si>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</si>
  <si>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</si>
  <si>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</si>
  <si>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</si>
  <si>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</si>
  <si>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</si>
  <si>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</si>
  <si>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</si>
  <si>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</si>
  <si>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</si>
  <si>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</si>
  <si>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</si>
  <si>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</si>
  <si>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</si>
  <si>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</si>
  <si>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</si>
  <si>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</si>
  <si>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</si>
  <si>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</si>
  <si>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</si>
  <si>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</si>
  <si>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</si>
  <si>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</si>
  <si>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</si>
  <si>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</si>
  <si>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</si>
  <si>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</si>
  <si>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</si>
  <si>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</si>
  <si>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</si>
  <si>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</si>
  <si>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</si>
  <si>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</si>
  <si>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</si>
  <si>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</si>
  <si>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</si>
  <si>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</si>
  <si>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</si>
  <si>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</si>
  <si>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</si>
  <si>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</si>
  <si>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</si>
  <si>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</si>
  <si>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</si>
  <si>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</si>
  <si>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</si>
  <si>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</si>
  <si>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</si>
  <si>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</si>
  <si>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</si>
  <si>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</si>
  <si>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</si>
  <si>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</si>
  <si>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</si>
  <si>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</si>
  <si>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</si>
  <si>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</si>
  <si>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</si>
  <si>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</si>
  <si>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</si>
  <si>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</si>
  <si>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</si>
  <si>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</si>
  <si>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</si>
  <si>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</si>
  <si>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</si>
  <si>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</si>
  <si>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</si>
  <si>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</si>
  <si>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</si>
  <si>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</si>
  <si>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</si>
  <si>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</si>
  <si>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</si>
  <si>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</si>
  <si>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</si>
  <si>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</si>
  <si>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</si>
  <si>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</si>
  <si>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</si>
  <si>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</si>
  <si>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</si>
  <si>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</si>
  <si>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</si>
  <si>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</si>
  <si>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</si>
  <si>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</si>
  <si>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</si>
  <si>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</si>
  <si>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</si>
  <si>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</si>
  <si>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</si>
  <si>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</si>
  <si>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</si>
  <si>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</si>
  <si>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</si>
  <si>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</si>
  <si>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</si>
  <si>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</si>
  <si>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</si>
  <si>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</si>
  <si>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</si>
  <si>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</si>
  <si>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</si>
  <si>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</si>
  <si>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</si>
  <si>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</si>
  <si>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</si>
  <si>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</si>
  <si>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</si>
  <si>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</si>
  <si>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</si>
  <si>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</si>
  <si>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</si>
  <si>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</si>
  <si>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</si>
  <si>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</si>
  <si>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</si>
  <si>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</si>
  <si>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</si>
  <si>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</si>
  <si>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</si>
  <si>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</si>
  <si>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</si>
  <si>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</si>
  <si>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</si>
  <si>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</si>
  <si>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</si>
  <si>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</si>
  <si>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</si>
  <si>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</si>
  <si>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</si>
  <si>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</si>
  <si>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</si>
  <si>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</si>
  <si>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</si>
  <si>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</si>
  <si>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</si>
  <si>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</si>
  <si>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</si>
  <si>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</si>
  <si>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</si>
  <si>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</si>
  <si>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</si>
  <si>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</si>
  <si>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</si>
  <si>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</si>
  <si>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</si>
  <si>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</si>
  <si>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</si>
  <si>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</si>
  <si>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</si>
  <si>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</si>
  <si>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</si>
  <si>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</si>
  <si>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</si>
  <si>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</si>
  <si>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</si>
  <si>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</si>
  <si>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</si>
  <si>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</si>
  <si>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</si>
  <si>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</si>
  <si>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</si>
  <si>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</si>
  <si>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</si>
  <si>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</si>
  <si>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</si>
  <si>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</si>
  <si>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</si>
  <si>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</si>
  <si>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</si>
  <si>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</si>
  <si>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</si>
  <si>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</si>
  <si>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</si>
  <si>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</si>
  <si>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</si>
  <si>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</si>
  <si>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</si>
  <si>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</si>
  <si>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</si>
  <si>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</si>
  <si>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</si>
  <si>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</si>
  <si>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</si>
  <si>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</si>
  <si>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</si>
  <si>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</si>
  <si>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</si>
  <si>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</si>
  <si>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</si>
  <si>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</si>
  <si>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</si>
  <si>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</si>
  <si>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</si>
  <si>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</si>
  <si>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</si>
  <si>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</si>
  <si>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</si>
  <si>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</si>
  <si>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</si>
  <si>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</si>
  <si>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</si>
  <si>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</si>
  <si>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</si>
  <si>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</si>
  <si>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</si>
  <si>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</si>
  <si>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</si>
  <si>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</si>
  <si>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</si>
  <si>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</si>
  <si>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</si>
  <si>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</si>
  <si>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</si>
  <si>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</si>
  <si>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</si>
  <si>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</si>
  <si>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</si>
  <si>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</si>
  <si>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</si>
  <si>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</si>
  <si>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</si>
  <si>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</si>
  <si>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</si>
  <si>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</si>
  <si>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</si>
  <si>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</si>
  <si>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</si>
  <si>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</si>
  <si>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</si>
  <si>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</si>
  <si>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</si>
  <si>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</si>
  <si>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</si>
  <si>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</si>
  <si>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</si>
  <si>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</si>
  <si>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</si>
  <si>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</si>
  <si>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</si>
  <si>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</si>
  <si>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</si>
  <si>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</si>
  <si>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</si>
  <si>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</si>
  <si>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</si>
  <si>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</si>
  <si>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</si>
  <si>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</si>
  <si>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</si>
  <si>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</si>
  <si>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</si>
  <si>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</si>
  <si>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</si>
  <si>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</si>
  <si>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</si>
  <si>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</si>
  <si>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</si>
  <si>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</si>
  <si>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</si>
  <si>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</si>
  <si>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</si>
  <si>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</si>
  <si>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</si>
  <si>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</si>
  <si>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</si>
  <si>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</si>
  <si>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</si>
  <si>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</si>
  <si>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</si>
  <si>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</si>
  <si>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</si>
  <si>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</si>
  <si>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</si>
  <si>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</si>
  <si>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</si>
  <si>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</si>
  <si>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</si>
  <si>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</si>
  <si>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</si>
  <si>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</si>
  <si>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</si>
  <si>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</si>
  <si>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</si>
  <si>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</si>
  <si>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</si>
  <si>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</si>
  <si>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</si>
  <si>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</si>
  <si>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</si>
  <si>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</si>
  <si>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</si>
  <si>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</si>
  <si>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</si>
  <si>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</si>
  <si>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</si>
  <si>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</si>
  <si>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</si>
  <si>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</si>
  <si>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</si>
  <si>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</si>
  <si>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</si>
  <si>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</si>
  <si>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</si>
  <si>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</si>
  <si>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</si>
  <si>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</si>
  <si>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</si>
  <si>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</si>
  <si>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</si>
  <si>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</si>
  <si>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</si>
  <si>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</si>
  <si>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</si>
  <si>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</si>
  <si>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</si>
  <si>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</si>
  <si>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</si>
  <si>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</si>
  <si>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</si>
  <si>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</si>
  <si>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</si>
  <si>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</si>
  <si>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</si>
  <si>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</si>
  <si>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</si>
  <si>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</si>
  <si>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</si>
  <si>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</si>
  <si>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</si>
  <si>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</si>
  <si>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</si>
  <si>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</si>
  <si>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</si>
  <si>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</si>
  <si>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</si>
  <si>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</si>
  <si>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</si>
  <si>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</si>
  <si>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</si>
  <si>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</si>
  <si>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</si>
  <si>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</si>
  <si>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</si>
  <si>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</si>
  <si>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</si>
  <si>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</si>
  <si>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</si>
  <si>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</si>
  <si>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</si>
  <si>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</si>
  <si>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</si>
  <si>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</si>
  <si>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</si>
  <si>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</si>
  <si>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</si>
  <si>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</si>
  <si>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</si>
  <si>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</si>
  <si>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</si>
  <si>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</si>
  <si>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</si>
  <si>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</si>
  <si>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</si>
  <si>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</si>
  <si>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</si>
  <si>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</si>
  <si>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</si>
  <si>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</si>
  <si>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</si>
  <si>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</si>
  <si>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</si>
  <si>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</si>
  <si>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</si>
  <si>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</si>
  <si>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</si>
  <si>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</si>
  <si>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</si>
  <si>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</si>
  <si>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</si>
  <si>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</si>
  <si>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</si>
  <si>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</si>
  <si>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</si>
  <si>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</si>
  <si>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</si>
  <si>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</si>
  <si>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</si>
  <si>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</si>
  <si>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</si>
  <si>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</si>
  <si>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</si>
  <si>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</si>
  <si>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</si>
  <si>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</si>
  <si>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</si>
  <si>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</si>
  <si>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</si>
  <si>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</si>
  <si>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</si>
  <si>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</si>
  <si>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</si>
  <si>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</si>
  <si>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</si>
  <si>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</si>
  <si>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</si>
  <si>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</si>
  <si>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</si>
  <si>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</si>
  <si>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</si>
  <si>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</si>
  <si>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</si>
  <si>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</si>
  <si>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</si>
  <si>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</si>
  <si>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</si>
  <si>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</si>
  <si>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</si>
  <si>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</si>
  <si>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</si>
  <si>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</si>
  <si>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</si>
  <si>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</si>
  <si>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</si>
  <si>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</si>
  <si>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</si>
  <si>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</si>
  <si>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</si>
  <si>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</si>
  <si>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</si>
  <si>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</si>
  <si>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</si>
  <si>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</si>
  <si>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</si>
  <si>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</si>
  <si>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</si>
  <si>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</si>
  <si>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</si>
  <si>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</si>
  <si>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</si>
  <si>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</si>
  <si>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</si>
  <si>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</si>
  <si>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</si>
  <si>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</si>
  <si>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</si>
  <si>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</si>
  <si>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</si>
  <si>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</si>
  <si>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</si>
  <si>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</si>
  <si>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</si>
  <si>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</si>
  <si>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</si>
  <si>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</si>
  <si>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</si>
  <si>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</si>
  <si>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</si>
  <si>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</si>
  <si>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</si>
  <si>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</si>
  <si>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</si>
  <si>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</si>
  <si>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</si>
  <si>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</si>
  <si>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</si>
  <si>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</si>
  <si>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</si>
  <si>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</si>
  <si>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</si>
  <si>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</si>
  <si>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</si>
  <si>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</si>
  <si>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</si>
  <si>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</si>
  <si>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</si>
  <si>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</si>
  <si>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</si>
  <si>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</si>
  <si>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</si>
  <si>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</si>
  <si>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</si>
  <si>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</si>
  <si>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</si>
  <si>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</si>
  <si>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</si>
  <si>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</si>
  <si>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</si>
  <si>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</si>
  <si>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</si>
  <si>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</si>
  <si>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</si>
  <si>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</si>
  <si>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</si>
  <si>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</si>
  <si>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</si>
  <si>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</si>
  <si>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</si>
  <si>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</si>
  <si>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</si>
  <si>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</si>
  <si>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</si>
  <si>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</si>
  <si>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</si>
  <si>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</si>
  <si>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</si>
  <si>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</si>
  <si>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</si>
  <si>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</si>
  <si>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</si>
  <si>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</si>
  <si>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</si>
  <si>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</si>
  <si>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</si>
  <si>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</si>
  <si>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</si>
  <si>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</si>
  <si>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</si>
  <si>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</si>
  <si>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</si>
  <si>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</si>
  <si>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</si>
  <si>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</si>
  <si>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</si>
  <si>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</si>
  <si>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</si>
  <si>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</si>
  <si>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</si>
  <si>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</si>
  <si>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</si>
  <si>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</si>
  <si>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</si>
  <si>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</si>
  <si>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</si>
  <si>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</si>
  <si>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</si>
  <si>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</si>
  <si>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</si>
  <si>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</si>
  <si>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</si>
  <si>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</si>
  <si>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</si>
  <si>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</si>
  <si>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</si>
  <si>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</si>
  <si>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</si>
  <si>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</si>
  <si>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</si>
  <si>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</si>
  <si>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</si>
  <si>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</si>
  <si>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</si>
  <si>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</si>
  <si>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</si>
  <si>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</si>
  <si>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</si>
  <si>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</si>
  <si>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</si>
  <si>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</si>
  <si>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</si>
  <si>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</si>
  <si>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</si>
  <si>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</si>
  <si>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</si>
  <si>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</si>
  <si>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</si>
  <si>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</si>
  <si>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</si>
  <si>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</si>
  <si>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</si>
  <si>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</si>
  <si>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</si>
  <si>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</si>
  <si>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</si>
  <si>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</si>
  <si>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</si>
  <si>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</si>
  <si>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</si>
  <si>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</si>
  <si>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</si>
  <si>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</si>
  <si>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</si>
  <si>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</si>
  <si>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</si>
  <si>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</si>
  <si>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</si>
  <si>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</si>
  <si>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</si>
  <si>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</si>
  <si>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</si>
  <si>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</si>
  <si>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</si>
  <si>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</si>
  <si>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</si>
  <si>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</si>
  <si>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</si>
  <si>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</si>
  <si>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</si>
  <si>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</si>
  <si>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</si>
  <si>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</si>
  <si>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</si>
  <si>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</si>
  <si>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</si>
  <si>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</si>
  <si>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</si>
  <si>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</si>
  <si>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</si>
  <si>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</si>
  <si>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</si>
  <si>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</si>
  <si>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</si>
  <si>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</si>
  <si>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</si>
  <si>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</si>
  <si>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</si>
  <si>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</si>
  <si>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</si>
  <si>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</si>
  <si>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</si>
  <si>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</si>
  <si>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</si>
  <si>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</si>
  <si>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</si>
  <si>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</si>
  <si>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</si>
  <si>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</si>
  <si>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</si>
  <si>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</si>
  <si>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</si>
  <si>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</si>
  <si>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</si>
  <si>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</si>
  <si>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</si>
  <si>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</si>
  <si>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</si>
  <si>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</si>
  <si>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</si>
  <si>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</si>
  <si>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</si>
  <si>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</si>
  <si>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</si>
  <si>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</si>
  <si>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</si>
  <si>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</si>
  <si>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</si>
  <si>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</si>
  <si>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</si>
  <si>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</si>
  <si>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</si>
  <si>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</si>
  <si>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</si>
  <si>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</si>
  <si>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</si>
  <si>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</si>
  <si>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</si>
  <si>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</si>
  <si>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</si>
  <si>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</si>
  <si>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</si>
  <si>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</si>
  <si>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</si>
  <si>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</si>
  <si>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</si>
  <si>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</si>
  <si>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</si>
  <si>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</si>
  <si>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</si>
  <si>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</si>
  <si>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</si>
  <si>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</si>
  <si>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</si>
  <si>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</si>
  <si>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</si>
  <si>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</si>
  <si>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</si>
  <si>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</si>
  <si>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</si>
  <si>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</si>
  <si>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</si>
  <si>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</si>
  <si>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</si>
  <si>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</si>
  <si>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</si>
  <si>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</si>
  <si>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</si>
  <si>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</si>
  <si>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</si>
  <si>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</si>
  <si>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</si>
  <si>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</si>
  <si>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</si>
  <si>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</si>
  <si>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</si>
  <si>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</si>
  <si>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</si>
  <si>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</si>
  <si>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</si>
  <si>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</si>
  <si>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</si>
  <si>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</si>
  <si>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</si>
  <si>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</si>
  <si>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</si>
  <si>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</si>
  <si>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</si>
  <si>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</si>
  <si>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</si>
  <si>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</si>
  <si>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</si>
  <si>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</si>
  <si>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</si>
  <si>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</si>
  <si>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</si>
  <si>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</si>
  <si>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</si>
  <si>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</si>
  <si>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</si>
  <si>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</si>
  <si>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</si>
  <si>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</si>
  <si>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</si>
  <si>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</si>
  <si>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</si>
  <si>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</si>
  <si>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</si>
  <si>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</si>
  <si>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</si>
  <si>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</si>
  <si>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</si>
  <si>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</si>
  <si>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</si>
  <si>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</si>
  <si>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</si>
  <si>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</si>
  <si>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</si>
  <si>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</si>
  <si>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</si>
  <si>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</si>
  <si>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</si>
  <si>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</si>
  <si>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</si>
  <si>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</si>
  <si>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</si>
  <si>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</si>
  <si>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</si>
  <si>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</si>
  <si>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</si>
  <si>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</si>
  <si>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</si>
  <si>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</si>
  <si>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</si>
  <si>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</si>
  <si>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</si>
  <si>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</si>
  <si>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</si>
  <si>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</si>
  <si>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</si>
  <si>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</si>
  <si>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</si>
  <si>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</si>
  <si>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</si>
  <si>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</si>
  <si>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</si>
  <si>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</si>
  <si>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</si>
  <si>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</si>
  <si>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</si>
  <si>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</si>
  <si>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</si>
  <si>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</si>
  <si>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</si>
  <si>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</si>
  <si>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</si>
  <si>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</si>
  <si>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</si>
  <si>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</si>
  <si>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</si>
  <si>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</si>
  <si>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</si>
  <si>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</si>
  <si>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</si>
  <si>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</si>
  <si>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</si>
  <si>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</si>
  <si>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</si>
  <si>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</si>
  <si>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</si>
  <si>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</si>
  <si>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</si>
  <si>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</si>
  <si>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</si>
  <si>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</si>
  <si>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</si>
  <si>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</si>
  <si>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</si>
  <si>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</si>
  <si>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</si>
  <si>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</si>
  <si>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</si>
  <si>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</si>
  <si>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</si>
  <si>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</si>
  <si>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</si>
  <si>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</si>
  <si>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</si>
  <si>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</si>
  <si>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</si>
  <si>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</si>
  <si>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</si>
  <si>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</si>
  <si>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</si>
  <si>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</si>
  <si>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</si>
  <si>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</si>
  <si>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</si>
  <si>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</si>
  <si>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</si>
  <si>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</si>
  <si>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</si>
  <si>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</si>
  <si>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</si>
  <si>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</si>
  <si>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</si>
  <si>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</si>
  <si>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</si>
  <si>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</si>
  <si>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</si>
  <si>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</si>
  <si>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</si>
  <si>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</si>
  <si>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</si>
  <si>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</si>
  <si>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</si>
  <si>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</si>
  <si>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</si>
  <si>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</si>
  <si>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</si>
  <si>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</si>
  <si>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</si>
  <si>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</si>
  <si>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</si>
  <si>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</si>
  <si>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</si>
  <si>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</si>
  <si>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</si>
  <si>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</si>
  <si>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</si>
  <si>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</si>
  <si>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</si>
  <si>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</si>
  <si>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</si>
  <si>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</si>
  <si>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</si>
  <si>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</si>
  <si>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</si>
  <si>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</si>
  <si>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</si>
  <si>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</si>
  <si>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</si>
  <si>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</si>
  <si>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</si>
  <si>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</si>
  <si>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</si>
  <si>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</si>
  <si>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</si>
  <si>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</si>
  <si>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</si>
  <si>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</si>
  <si>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</si>
  <si>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</si>
  <si>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</si>
  <si>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</si>
  <si>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</si>
  <si>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</si>
  <si>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</si>
  <si>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</si>
  <si>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</si>
  <si>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</si>
  <si>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</si>
  <si>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</si>
  <si>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</si>
  <si>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</si>
  <si>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</si>
  <si>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</si>
  <si>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</si>
  <si>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</si>
  <si>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</si>
  <si>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</si>
  <si>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</si>
  <si>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</si>
  <si>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</si>
  <si>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</si>
  <si>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</si>
  <si>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</si>
  <si>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</si>
  <si>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</si>
  <si>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</si>
  <si>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</si>
  <si>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</si>
  <si>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</si>
  <si>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</si>
  <si>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</si>
  <si>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</si>
  <si>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</si>
  <si>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</si>
  <si>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</si>
  <si>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</si>
  <si>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</si>
  <si>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</si>
  <si>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</si>
  <si>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</si>
  <si>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</si>
  <si>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</si>
  <si>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</si>
  <si>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</si>
  <si>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</si>
  <si>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</si>
  <si>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</si>
  <si>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</si>
  <si>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</si>
  <si>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</si>
  <si>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</si>
  <si>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</si>
  <si>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</si>
  <si>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</si>
  <si>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</si>
  <si>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</si>
  <si>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</si>
  <si>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</si>
  <si>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</si>
  <si>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</si>
  <si>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</si>
  <si>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</si>
  <si>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</si>
  <si>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</si>
  <si>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</si>
  <si>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</si>
  <si>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</si>
  <si>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</si>
  <si>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</si>
  <si>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</si>
  <si>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</si>
  <si>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</si>
  <si>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</si>
  <si>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</si>
  <si>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</si>
  <si>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</si>
  <si>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</si>
  <si>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</si>
  <si>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</si>
  <si>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</si>
  <si>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</si>
  <si>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</si>
  <si>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</si>
  <si>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</si>
  <si>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</si>
  <si>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</si>
  <si>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</si>
  <si>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</si>
  <si>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</si>
  <si>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</si>
  <si>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</si>
  <si>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</si>
  <si>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</si>
  <si>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</si>
  <si>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</si>
  <si>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</si>
  <si>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</si>
  <si>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</si>
  <si>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</si>
  <si>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</si>
  <si>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</si>
  <si>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</si>
  <si>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</si>
  <si>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</si>
  <si>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</si>
  <si>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</si>
  <si>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</si>
  <si>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</si>
  <si>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</si>
  <si>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</si>
  <si>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</si>
  <si>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</si>
  <si>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</si>
  <si>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</si>
  <si>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</si>
  <si>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</si>
  <si>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</si>
  <si>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</si>
  <si>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</si>
  <si>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</si>
  <si>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</si>
  <si>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</si>
  <si>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</si>
  <si>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</si>
  <si>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</si>
  <si>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</si>
  <si>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</si>
  <si>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</si>
  <si>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</si>
  <si>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</si>
  <si>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</si>
  <si>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</si>
  <si>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</si>
  <si>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</si>
  <si>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</si>
  <si>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</si>
  <si>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</si>
  <si>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</si>
  <si>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</si>
  <si>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</si>
  <si>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</si>
  <si>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</si>
  <si>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</si>
  <si>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</si>
  <si>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</si>
  <si>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</si>
  <si>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</si>
  <si>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</si>
  <si>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</si>
  <si>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</si>
  <si>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</si>
  <si>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</si>
  <si>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</si>
  <si>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</si>
  <si>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</si>
  <si>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</si>
  <si>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</si>
  <si>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</si>
  <si>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</si>
  <si>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</si>
  <si>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</si>
  <si>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</si>
  <si>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</si>
  <si>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</si>
  <si>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</si>
  <si>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</si>
  <si>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</si>
  <si>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</si>
  <si>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</si>
  <si>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</si>
  <si>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</si>
  <si>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</si>
  <si>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</si>
  <si>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</si>
  <si>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</si>
  <si>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</si>
  <si>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</si>
  <si>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</si>
  <si>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</si>
  <si>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</si>
  <si>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</si>
  <si>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</si>
  <si>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</si>
  <si>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</si>
  <si>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</si>
  <si>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</si>
  <si>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</si>
  <si>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</si>
  <si>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</si>
  <si>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</si>
  <si>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</si>
  <si>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</si>
  <si>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</si>
  <si>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</si>
  <si>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</si>
  <si>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</si>
  <si>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</si>
  <si>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</si>
  <si>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</si>
  <si>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</si>
  <si>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</si>
  <si>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</si>
  <si>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</si>
  <si>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</si>
  <si>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</si>
  <si>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</si>
  <si>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</si>
  <si>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</si>
  <si>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</si>
  <si>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</si>
  <si>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</si>
  <si>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</si>
  <si>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</si>
  <si>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</si>
  <si>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</si>
  <si>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</si>
  <si>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</si>
  <si>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</si>
  <si>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</si>
  <si>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</si>
  <si>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</si>
  <si>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</si>
  <si>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</si>
  <si>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</si>
  <si>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</si>
  <si>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</si>
  <si>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</si>
  <si>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</si>
  <si>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</si>
  <si>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</si>
  <si>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</si>
  <si>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</si>
  <si>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</si>
  <si>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</si>
  <si>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</si>
  <si>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</si>
  <si>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</si>
  <si>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</si>
  <si>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</si>
  <si>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</si>
  <si>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</si>
  <si>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</si>
  <si>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</si>
  <si>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</si>
  <si>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</si>
  <si>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</si>
  <si>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</si>
  <si>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</si>
  <si>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</si>
  <si>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</si>
  <si>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</si>
  <si>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</si>
  <si>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</si>
  <si>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</si>
  <si>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</si>
  <si>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</si>
  <si>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</si>
  <si>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</si>
  <si>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</si>
  <si>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</si>
  <si>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</si>
  <si>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</si>
  <si>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</si>
  <si>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</si>
  <si>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</si>
  <si>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</si>
  <si>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</si>
  <si>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</si>
  <si>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</si>
  <si>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</si>
  <si>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</si>
  <si>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</si>
  <si>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</si>
  <si>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</si>
  <si>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</si>
  <si>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</si>
  <si>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</si>
  <si>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</si>
  <si>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</si>
  <si>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</si>
  <si>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</si>
  <si>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</si>
  <si>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</si>
  <si>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</si>
  <si>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</si>
  <si>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</si>
  <si>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</si>
  <si>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</si>
  <si>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</si>
  <si>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</si>
  <si>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</si>
  <si>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</si>
  <si>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</si>
  <si>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</si>
  <si>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</si>
  <si>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</si>
  <si>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</si>
  <si>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</si>
  <si>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</si>
  <si>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</si>
  <si>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</si>
  <si>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</si>
  <si>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</si>
  <si>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</si>
  <si>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</si>
  <si>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</si>
  <si>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</si>
  <si>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</si>
  <si>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</si>
  <si>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</si>
  <si>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</si>
  <si>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</si>
  <si>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</si>
  <si>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</si>
  <si>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</si>
  <si>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</si>
  <si>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</si>
  <si>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</si>
  <si>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</si>
  <si>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</si>
  <si>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</si>
  <si>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</si>
  <si>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</si>
  <si>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</si>
  <si>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</si>
  <si>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</si>
  <si>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</si>
  <si>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</si>
  <si>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</si>
  <si>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</si>
  <si>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</si>
  <si>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</si>
  <si>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</si>
  <si>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</si>
  <si>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</si>
  <si>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</si>
  <si>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</si>
  <si>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</si>
  <si>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</si>
  <si>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</si>
  <si>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</si>
  <si>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</si>
  <si>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</si>
  <si>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</si>
  <si>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</si>
  <si>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</si>
  <si>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</si>
  <si>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</si>
  <si>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</si>
  <si>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</si>
  <si>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</si>
  <si>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</si>
  <si>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</si>
  <si>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</si>
  <si>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</si>
  <si>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</si>
  <si>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</si>
  <si>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</si>
  <si>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</si>
  <si>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</si>
  <si>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</si>
  <si>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</si>
  <si>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</si>
  <si>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</si>
  <si>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</si>
  <si>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</si>
  <si>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</si>
  <si>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</si>
  <si>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</si>
  <si>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</si>
  <si>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</si>
  <si>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</si>
  <si>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</si>
  <si>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</si>
  <si>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</si>
  <si>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</si>
  <si>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</si>
  <si>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</si>
  <si>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</si>
  <si>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</si>
  <si>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</si>
  <si>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</si>
  <si>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</si>
  <si>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</si>
  <si>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</si>
  <si>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</si>
  <si>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</si>
  <si>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</si>
  <si>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</si>
  <si>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</si>
  <si>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</si>
  <si>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</si>
  <si>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</si>
  <si>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</si>
  <si>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</si>
  <si>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</si>
  <si>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</si>
  <si>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</si>
  <si>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</si>
  <si>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</si>
  <si>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</si>
  <si>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</si>
  <si>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</si>
  <si>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</si>
  <si>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</si>
  <si>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</si>
  <si>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</si>
  <si>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</si>
  <si>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</si>
  <si>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</si>
  <si>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</si>
  <si>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</si>
  <si>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</si>
  <si>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</si>
  <si>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</si>
  <si>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</si>
  <si>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</si>
  <si>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</si>
  <si>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</si>
  <si>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</si>
  <si>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</si>
  <si>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</si>
  <si>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</si>
  <si>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</si>
  <si>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</si>
  <si>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</si>
  <si>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</si>
  <si>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</si>
  <si>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</si>
  <si>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</si>
  <si>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</si>
  <si>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</si>
  <si>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</si>
  <si>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</si>
  <si>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</si>
  <si>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</si>
  <si>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</si>
  <si>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</si>
  <si>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</si>
  <si>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</si>
  <si>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</si>
  <si>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</si>
  <si>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</si>
  <si>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</si>
  <si>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</si>
  <si>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</si>
  <si>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</si>
  <si>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</si>
  <si>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</si>
  <si>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</si>
  <si>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</si>
  <si>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</si>
  <si>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</si>
  <si>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</si>
  <si>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</si>
  <si>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</si>
  <si>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</si>
  <si>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</si>
  <si>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</si>
  <si>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</si>
  <si>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</si>
  <si>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</si>
  <si>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</si>
  <si>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</si>
  <si>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</si>
  <si>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</si>
  <si>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</si>
  <si>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</si>
  <si>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</si>
  <si>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</si>
  <si>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</si>
  <si>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</si>
  <si>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</si>
  <si>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</si>
  <si>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</si>
  <si>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</si>
  <si>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</si>
  <si>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</si>
  <si>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</si>
  <si>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</si>
  <si>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</si>
  <si>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</si>
  <si>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</si>
  <si>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</si>
  <si>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</si>
  <si>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</si>
  <si>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</si>
  <si>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</si>
  <si>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</si>
  <si>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</si>
  <si>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</si>
  <si>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</si>
  <si>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</si>
  <si>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</si>
  <si>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</si>
  <si>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</si>
  <si>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</si>
  <si>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</si>
  <si>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</si>
  <si>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</si>
  <si>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</si>
  <si>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</si>
  <si>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</si>
  <si>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</si>
  <si>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</si>
  <si>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</si>
  <si>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</si>
  <si>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</si>
  <si>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</si>
  <si>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</si>
  <si>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</si>
  <si>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</si>
  <si>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</si>
  <si>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</si>
  <si>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</si>
  <si>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</si>
  <si>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</si>
  <si>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</si>
  <si>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</si>
  <si>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</si>
  <si>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</si>
  <si>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</si>
  <si>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</si>
  <si>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</si>
  <si>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</si>
  <si>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</si>
  <si>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</si>
  <si>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</si>
  <si>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</si>
  <si>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</si>
  <si>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</si>
  <si>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</si>
  <si>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</si>
  <si>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</si>
  <si>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</si>
  <si>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</si>
  <si>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</si>
  <si>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</si>
  <si>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</si>
  <si>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</si>
  <si>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</si>
  <si>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</si>
  <si>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</si>
  <si>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</si>
  <si>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</si>
  <si>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</si>
  <si>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</si>
  <si>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</si>
  <si>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</si>
  <si>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</si>
  <si>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</si>
  <si>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</si>
  <si>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</si>
  <si>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</si>
  <si>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</si>
  <si>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</si>
  <si>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</si>
  <si>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</si>
  <si>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</si>
  <si>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</si>
  <si>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</si>
  <si>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</si>
  <si>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</si>
  <si>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</si>
  <si>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</si>
  <si>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</si>
  <si>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</si>
  <si>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</si>
  <si>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</si>
  <si>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</si>
  <si>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</si>
  <si>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</si>
  <si>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</si>
  <si>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</si>
  <si>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</si>
  <si>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</si>
  <si>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</si>
  <si>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</si>
  <si>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</si>
  <si>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</si>
  <si>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</si>
  <si>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</si>
  <si>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</si>
  <si>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</si>
  <si>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</si>
  <si>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</si>
  <si>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</si>
  <si>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</si>
  <si>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</si>
  <si>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</si>
  <si>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</si>
  <si>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</si>
  <si>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</si>
  <si>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</si>
  <si>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</si>
  <si>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</si>
  <si>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</si>
  <si>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</si>
  <si>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</si>
  <si>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</si>
  <si>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</si>
  <si>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</si>
  <si>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</si>
  <si>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</si>
  <si>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</si>
  <si>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</si>
  <si>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</si>
  <si>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</si>
  <si>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</si>
  <si>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</si>
  <si>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</si>
  <si>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</si>
  <si>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</si>
  <si>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</si>
  <si>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</si>
  <si>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</si>
  <si>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</si>
  <si>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</si>
  <si>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</si>
  <si>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</si>
  <si>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</si>
  <si>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</si>
  <si>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</si>
  <si>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</si>
  <si>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</si>
  <si>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</si>
  <si>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</si>
  <si>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</si>
  <si>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</si>
  <si>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</si>
  <si>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</si>
  <si>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</si>
  <si>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</si>
  <si>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</si>
  <si>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</si>
  <si>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</si>
  <si>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</si>
  <si>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</si>
  <si>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</si>
  <si>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</si>
  <si>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</si>
  <si>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</si>
  <si>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</si>
  <si>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</si>
  <si>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</si>
  <si>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</si>
  <si>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</si>
  <si>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</si>
  <si>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</si>
  <si>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</si>
  <si>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</si>
  <si>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</si>
  <si>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</si>
  <si>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</si>
  <si>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</si>
  <si>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</si>
  <si>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</si>
  <si>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</si>
  <si>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</si>
  <si>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</si>
  <si>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</si>
  <si>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</si>
  <si>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</si>
  <si>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</si>
  <si>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</si>
  <si>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</si>
  <si>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</si>
  <si>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</si>
  <si>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</si>
  <si>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</si>
  <si>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</si>
  <si>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</si>
  <si>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</si>
  <si>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</si>
  <si>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</si>
  <si>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</si>
  <si>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</si>
  <si>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</si>
  <si>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</si>
  <si>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</si>
  <si>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</si>
  <si>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</si>
  <si>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</si>
  <si>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</si>
  <si>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</si>
  <si>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</si>
  <si>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</si>
  <si>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</si>
  <si>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</si>
  <si>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</si>
  <si>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</si>
  <si>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</si>
  <si>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</si>
  <si>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</si>
  <si>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</si>
  <si>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</si>
  <si>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</si>
  <si>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</si>
  <si>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</si>
  <si>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</si>
  <si>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</si>
  <si>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</si>
  <si>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</si>
  <si>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</si>
  <si>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</si>
  <si>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</si>
  <si>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</si>
  <si>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</si>
  <si>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</si>
  <si>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</si>
  <si>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</si>
  <si>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</si>
  <si>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</si>
  <si>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</si>
  <si>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</si>
  <si>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</si>
  <si>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</si>
  <si>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</si>
  <si>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</si>
  <si>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</si>
  <si>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</si>
  <si>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</si>
  <si>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</si>
  <si>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</si>
  <si>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</si>
  <si>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</si>
  <si>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</si>
  <si>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</si>
  <si>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</si>
  <si>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</si>
  <si>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</si>
  <si>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</si>
  <si>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</si>
  <si>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</si>
  <si>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</si>
  <si>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</si>
  <si>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</si>
  <si>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</si>
  <si>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</si>
  <si>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</si>
  <si>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</si>
  <si>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</si>
  <si>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</si>
  <si>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</si>
  <si>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</si>
  <si>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</si>
  <si>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</si>
  <si>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</si>
  <si>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</si>
  <si>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</si>
  <si>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</si>
  <si>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</si>
  <si>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</si>
  <si>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</si>
  <si>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</si>
  <si>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</si>
  <si>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</si>
  <si>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</si>
  <si>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</si>
  <si>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</si>
  <si>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</si>
  <si>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</si>
  <si>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</si>
  <si>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</si>
  <si>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</si>
  <si>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</si>
  <si>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</si>
  <si>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</si>
  <si>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</si>
  <si>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</si>
  <si>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</si>
  <si>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</si>
  <si>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</si>
  <si>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</si>
  <si>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</si>
  <si>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</si>
  <si>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</si>
  <si>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</si>
  <si>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</si>
  <si>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</si>
  <si>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</si>
  <si>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</si>
  <si>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</si>
  <si>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</si>
  <si>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</si>
  <si>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</si>
  <si>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</si>
  <si>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</si>
  <si>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</si>
  <si>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</si>
  <si>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</si>
  <si>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</si>
  <si>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</si>
  <si>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</si>
  <si>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</si>
  <si>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</si>
  <si>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</si>
  <si>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</si>
  <si>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</si>
  <si>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</si>
  <si>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</si>
  <si>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</si>
  <si>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</si>
  <si>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</si>
  <si>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</si>
  <si>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</si>
  <si>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</si>
  <si>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</si>
  <si>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</si>
  <si>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</si>
  <si>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</si>
  <si>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</si>
  <si>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</si>
  <si>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</si>
  <si>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</si>
  <si>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</si>
  <si>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</si>
  <si>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</si>
  <si>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</si>
  <si>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</si>
  <si>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</si>
  <si>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</si>
  <si>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</si>
  <si>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</si>
  <si>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</si>
  <si>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</si>
  <si>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</si>
  <si>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</si>
  <si>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</si>
  <si>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</si>
  <si>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</si>
  <si>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</si>
  <si>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</si>
  <si>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</si>
  <si>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</si>
  <si>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</si>
  <si>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</si>
  <si>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</si>
  <si>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</si>
  <si>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</si>
  <si>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</si>
  <si>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</si>
  <si>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</si>
  <si>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</si>
  <si>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</si>
  <si>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</si>
  <si>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</si>
  <si>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</si>
  <si>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</si>
  <si>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</si>
  <si>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</si>
  <si>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</si>
  <si>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</si>
  <si>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</si>
  <si>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</si>
  <si>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</si>
  <si>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</si>
  <si>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</si>
  <si>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</si>
  <si>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</si>
  <si>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</si>
  <si>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</si>
  <si>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</si>
  <si>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</si>
  <si>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</si>
  <si>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</si>
  <si>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</si>
  <si>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</si>
  <si>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</si>
  <si>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</si>
  <si>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</si>
  <si>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</si>
  <si>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</si>
  <si>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</si>
  <si>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</si>
  <si>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</si>
  <si>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</si>
  <si>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</si>
  <si>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</si>
  <si>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</si>
  <si>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</si>
  <si>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</si>
  <si>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</si>
  <si>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</si>
  <si>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</si>
  <si>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</si>
  <si>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</si>
  <si>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</si>
  <si>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</si>
  <si>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</si>
  <si>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</si>
  <si>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</si>
  <si>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</si>
  <si>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</si>
  <si>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</si>
  <si>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</si>
  <si>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</si>
  <si>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</si>
  <si>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</si>
  <si>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</si>
  <si>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</si>
  <si>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</si>
  <si>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</si>
  <si>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</si>
  <si>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</si>
  <si>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</si>
  <si>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</si>
  <si>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</si>
  <si>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</si>
  <si>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</si>
  <si>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</si>
  <si>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</si>
  <si>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</si>
  <si>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</si>
  <si>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</si>
  <si>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</si>
  <si>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</si>
  <si>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</si>
  <si>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</si>
  <si>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</si>
  <si>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</si>
  <si>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</si>
  <si>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</si>
  <si>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</si>
  <si>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</si>
  <si>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</si>
  <si>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</si>
  <si>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</si>
  <si>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</si>
  <si>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</si>
  <si>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</si>
  <si>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</si>
  <si>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</si>
  <si>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</si>
  <si>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</si>
  <si>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</si>
  <si>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</si>
  <si>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</si>
  <si>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</si>
  <si>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</si>
  <si>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</si>
  <si>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</si>
  <si>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</si>
  <si>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</si>
  <si>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</si>
  <si>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</si>
  <si>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</si>
  <si>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</si>
  <si>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</si>
  <si>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</si>
  <si>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</si>
  <si>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</si>
  <si>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</si>
  <si>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</si>
  <si>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</si>
  <si>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</si>
  <si>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</si>
  <si>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</si>
  <si>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</si>
  <si>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</si>
  <si>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</si>
  <si>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</si>
  <si>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</si>
  <si>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</si>
  <si>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</si>
  <si>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</si>
  <si>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</si>
  <si>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</si>
  <si>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</si>
  <si>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</si>
  <si>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</si>
  <si>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</si>
  <si>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</si>
  <si>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</si>
  <si>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</si>
  <si>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</si>
  <si>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</si>
  <si>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</si>
  <si>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</si>
  <si>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</si>
  <si>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</si>
  <si>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</si>
  <si>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</si>
  <si>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</si>
  <si>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</si>
  <si>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</si>
  <si>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</si>
  <si>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</si>
  <si>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</si>
  <si>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</si>
  <si>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</si>
  <si>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</si>
  <si>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</si>
  <si>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</si>
  <si>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</si>
  <si>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</si>
  <si>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</si>
  <si>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</si>
  <si>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</si>
  <si>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</si>
  <si>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</si>
  <si>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</si>
  <si>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</si>
  <si>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</si>
  <si>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</si>
  <si>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</si>
  <si>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</si>
  <si>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</si>
  <si>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</si>
  <si>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</si>
  <si>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</si>
  <si>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</si>
  <si>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</si>
  <si>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</si>
  <si>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</si>
  <si>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</si>
  <si>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</si>
  <si>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</si>
  <si>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</si>
  <si>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</si>
  <si>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</si>
  <si>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</si>
  <si>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</si>
  <si>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</si>
  <si>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</si>
  <si>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</si>
  <si>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</si>
  <si>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</si>
  <si>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</si>
  <si>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</si>
  <si>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</si>
  <si>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</si>
  <si>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</si>
  <si>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</si>
  <si>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</si>
  <si>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</si>
  <si>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</si>
  <si>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</si>
  <si>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</si>
  <si>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</si>
  <si>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</si>
  <si>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</si>
  <si>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</si>
  <si>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</si>
  <si>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</si>
  <si>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</si>
  <si>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</si>
  <si>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</si>
  <si>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</si>
  <si>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</si>
  <si>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</si>
  <si>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</si>
  <si>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</si>
  <si>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</si>
  <si>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</si>
  <si>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</si>
  <si>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</si>
  <si>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</si>
  <si>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</si>
  <si>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</si>
  <si>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</si>
  <si>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</si>
  <si>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</si>
  <si>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</si>
  <si>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</si>
  <si>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</si>
  <si>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</si>
  <si>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</si>
  <si>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</si>
  <si>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</si>
  <si>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</si>
  <si>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</si>
  <si>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</si>
  <si>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</si>
  <si>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</si>
  <si>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</si>
  <si>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</si>
  <si>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</si>
  <si>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</si>
  <si>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</si>
  <si>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</si>
  <si>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</si>
  <si>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</si>
  <si>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</si>
  <si>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</si>
  <si>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</si>
  <si>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</si>
  <si>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</si>
  <si>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</si>
  <si>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</si>
  <si>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</si>
  <si>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</si>
  <si>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</si>
  <si>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</si>
  <si>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</si>
  <si>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</si>
  <si>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</si>
  <si>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</si>
  <si>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</si>
  <si>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</si>
  <si>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</si>
  <si>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</si>
  <si>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</si>
  <si>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</si>
  <si>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</si>
  <si>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</si>
  <si>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</si>
  <si>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</si>
  <si>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</si>
  <si>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</si>
  <si>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</si>
  <si>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</si>
  <si>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</si>
  <si>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</si>
  <si>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</si>
  <si>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</si>
  <si>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</si>
  <si>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</si>
  <si>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</si>
  <si>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</si>
  <si>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</si>
  <si>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</si>
  <si>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</si>
  <si>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</si>
  <si>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</si>
  <si>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</si>
  <si>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</si>
  <si>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</si>
  <si>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</si>
  <si>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</si>
  <si>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</si>
  <si>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</si>
  <si>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</si>
  <si>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</si>
  <si>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</si>
  <si>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</si>
  <si>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</si>
  <si>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</si>
  <si>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</si>
  <si>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</si>
  <si>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</si>
  <si>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</si>
  <si>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</si>
  <si>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</si>
  <si>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</si>
  <si>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</si>
  <si>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</si>
  <si>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</si>
  <si>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</si>
  <si>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</si>
  <si>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</si>
  <si>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</si>
  <si>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</si>
  <si>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</si>
  <si>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</si>
  <si>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</si>
  <si>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</si>
  <si>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</si>
  <si>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</si>
  <si>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</si>
  <si>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</si>
  <si>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</si>
  <si>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</si>
  <si>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</si>
  <si>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</si>
  <si>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</si>
  <si>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</si>
  <si>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</si>
  <si>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</si>
  <si>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</si>
  <si>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</si>
  <si>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</si>
  <si>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</si>
  <si>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</si>
  <si>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</si>
  <si>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</si>
  <si>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</si>
  <si>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</si>
  <si>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</si>
  <si>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</si>
  <si>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</si>
  <si>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</si>
  <si>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</si>
  <si>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</si>
  <si>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</si>
  <si>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</si>
  <si>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</si>
  <si>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</si>
  <si>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</si>
  <si>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</si>
  <si>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</si>
  <si>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</si>
  <si>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</si>
  <si>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</si>
  <si>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</si>
  <si>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</si>
  <si>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</si>
  <si>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</si>
  <si>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</si>
  <si>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</si>
  <si>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</si>
  <si>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</si>
  <si>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</si>
  <si>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</si>
  <si>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</si>
  <si>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</si>
  <si>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</si>
  <si>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</si>
  <si>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</si>
  <si>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</si>
  <si>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</si>
  <si>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</si>
  <si>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</si>
  <si>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</si>
  <si>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</si>
  <si>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</si>
  <si>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</si>
  <si>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</si>
  <si>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</si>
  <si>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</si>
  <si>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</si>
  <si>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</si>
  <si>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</si>
  <si>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</si>
  <si>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</si>
  <si>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</si>
  <si>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</si>
  <si>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</si>
  <si>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</si>
  <si>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</si>
  <si>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</si>
  <si>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</si>
  <si>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</si>
  <si>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</si>
  <si>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</si>
  <si>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</si>
  <si>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</si>
  <si>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</si>
  <si>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</si>
  <si>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</si>
  <si>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</si>
  <si>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</si>
  <si>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</si>
  <si>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</si>
  <si>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</si>
  <si>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</si>
  <si>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</si>
  <si>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</si>
  <si>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</si>
  <si>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</si>
  <si>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</si>
  <si>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</si>
  <si>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</si>
  <si>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</si>
  <si>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</si>
  <si>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</si>
  <si>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</si>
  <si>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</si>
  <si>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</si>
  <si>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</si>
  <si>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</si>
  <si>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</si>
  <si>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</si>
  <si>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</si>
  <si>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</si>
  <si>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</si>
  <si>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</si>
  <si>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</si>
  <si>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</si>
  <si>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</si>
  <si>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</si>
  <si>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</si>
  <si>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</si>
  <si>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</si>
  <si>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</si>
  <si>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</si>
  <si>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</si>
  <si>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</si>
  <si>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</si>
  <si>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</si>
  <si>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</si>
  <si>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</si>
  <si>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</si>
  <si>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</si>
  <si>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</si>
  <si>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</si>
  <si>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</si>
  <si>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</si>
  <si>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</si>
  <si>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</si>
  <si>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</si>
  <si>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</si>
  <si>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</si>
  <si>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</si>
  <si>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</si>
  <si>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</si>
  <si>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</si>
  <si>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</si>
  <si>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</si>
  <si>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</si>
  <si>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</si>
  <si>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</si>
  <si>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</si>
  <si>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</si>
  <si>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</si>
  <si>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</si>
  <si>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</si>
  <si>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</si>
  <si>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</si>
  <si>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</si>
  <si>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</si>
  <si>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</si>
  <si>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</si>
  <si>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</si>
  <si>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</si>
  <si>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</si>
  <si>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</si>
  <si>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</si>
  <si>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</si>
  <si>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</si>
  <si>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</si>
  <si>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</si>
  <si>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</si>
  <si>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</si>
  <si>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</si>
  <si>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</si>
  <si>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</si>
  <si>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</si>
  <si>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</si>
  <si>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</si>
  <si>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</si>
  <si>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</si>
  <si>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</si>
  <si>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</si>
  <si>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</si>
  <si>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</si>
  <si>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</si>
  <si>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</si>
  <si>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</si>
  <si>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</si>
  <si>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</si>
  <si>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</si>
  <si>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</si>
  <si>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</si>
  <si>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</si>
  <si>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</si>
  <si>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</si>
  <si>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</si>
  <si>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</si>
  <si>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</si>
  <si>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</si>
  <si>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</si>
  <si>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</si>
  <si>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</si>
  <si>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</si>
  <si>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</si>
  <si>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</si>
  <si>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</si>
  <si>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</si>
  <si>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</si>
  <si>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</si>
  <si>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</si>
  <si>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</si>
  <si>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</si>
  <si>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</si>
  <si>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</si>
  <si>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</si>
  <si>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</si>
  <si>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</si>
  <si>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</si>
  <si>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</si>
  <si>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</si>
  <si>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</si>
  <si>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</si>
  <si>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</si>
  <si>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</si>
  <si>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</si>
  <si>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</si>
  <si>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</si>
  <si>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</si>
  <si>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</si>
  <si>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</si>
  <si>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</si>
  <si>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</si>
  <si>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</si>
  <si>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</si>
  <si>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</si>
  <si>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</si>
  <si>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</si>
  <si>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</si>
  <si>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</si>
  <si>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</si>
  <si>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</si>
  <si>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</si>
  <si>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</si>
  <si>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</si>
  <si>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</si>
  <si>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</si>
  <si>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</si>
  <si>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</si>
  <si>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</si>
  <si>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</si>
  <si>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</si>
  <si>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</si>
  <si>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</si>
  <si>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</si>
  <si>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</si>
  <si>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</si>
  <si>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</si>
  <si>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</si>
  <si>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</si>
  <si>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</si>
  <si>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</si>
  <si>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</si>
  <si>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</si>
  <si>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</si>
  <si>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</si>
  <si>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</si>
  <si>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</si>
  <si>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</si>
  <si>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</si>
  <si>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</si>
  <si>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</si>
  <si>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</si>
  <si>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</si>
  <si>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</si>
  <si>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</si>
  <si>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</si>
  <si>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</si>
  <si>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</si>
  <si>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</si>
  <si>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</si>
  <si>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</si>
  <si>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</si>
  <si>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</si>
  <si>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</si>
  <si>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</si>
  <si>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</si>
  <si>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</si>
  <si>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</si>
  <si>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</si>
  <si>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</si>
  <si>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</si>
  <si>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</si>
  <si>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</si>
  <si>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</si>
  <si>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</si>
  <si>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</si>
  <si>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</si>
  <si>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</si>
  <si>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</si>
  <si>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</si>
  <si>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</si>
  <si>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</si>
  <si>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</si>
  <si>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</si>
  <si>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</si>
  <si>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</si>
  <si>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</si>
  <si>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</si>
  <si>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</si>
  <si>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</si>
  <si>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</si>
  <si>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</si>
  <si>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</si>
  <si>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</si>
  <si>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</si>
  <si>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</si>
  <si>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</si>
  <si>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</si>
  <si>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</si>
  <si>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</si>
  <si>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</si>
  <si>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</si>
  <si>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</si>
  <si>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</si>
  <si>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</si>
  <si>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</si>
  <si>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</si>
  <si>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</si>
  <si>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</si>
  <si>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</si>
  <si>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</si>
  <si>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</si>
  <si>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</si>
  <si>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</si>
  <si>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</si>
  <si>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</si>
  <si>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</si>
  <si>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</si>
  <si>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</si>
  <si>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</si>
  <si>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</si>
  <si>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</si>
  <si>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</si>
  <si>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</si>
  <si>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</si>
  <si>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</si>
  <si>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</si>
  <si>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</si>
  <si>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</si>
  <si>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</si>
  <si>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</si>
  <si>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</si>
  <si>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</si>
  <si>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</si>
  <si>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</si>
  <si>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</si>
  <si>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</si>
  <si>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</si>
  <si>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</si>
  <si>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</si>
  <si>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</si>
  <si>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</si>
  <si>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</si>
  <si>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</si>
  <si>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</si>
  <si>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</si>
  <si>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</si>
  <si>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</si>
  <si>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</si>
  <si>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</si>
  <si>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</si>
  <si>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</si>
  <si>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</si>
  <si>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</si>
  <si>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</si>
  <si>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</si>
  <si>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</si>
  <si>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</si>
  <si>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</si>
  <si>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</si>
  <si>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</si>
  <si>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</si>
  <si>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</si>
  <si>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</si>
  <si>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</si>
  <si>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</si>
  <si>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</si>
  <si>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</si>
  <si>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</si>
  <si>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</si>
  <si>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</si>
  <si>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</si>
  <si>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</si>
  <si>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</si>
  <si>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</si>
  <si>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</si>
  <si>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</si>
  <si>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</si>
  <si>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</si>
  <si>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</si>
  <si>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</si>
  <si>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</si>
  <si>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</si>
  <si>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</si>
  <si>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</si>
  <si>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</si>
  <si>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</si>
  <si>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</si>
  <si>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</si>
  <si>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</si>
  <si>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</si>
  <si>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</si>
  <si>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</si>
  <si>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</si>
  <si>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</si>
  <si>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</si>
  <si>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</si>
  <si>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</si>
  <si>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</si>
  <si>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</si>
  <si>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</si>
  <si>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</si>
  <si>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</si>
  <si>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</si>
  <si>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</si>
  <si>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</si>
  <si>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</si>
  <si>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</si>
  <si>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</si>
  <si>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</si>
  <si>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</si>
  <si>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</si>
  <si>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</si>
  <si>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</si>
  <si>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</si>
  <si>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</si>
  <si>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</si>
  <si>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</si>
  <si>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</si>
  <si>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</si>
  <si>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</si>
  <si>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</si>
  <si>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</si>
  <si>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</si>
  <si>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</si>
  <si>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</si>
  <si>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</si>
  <si>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</si>
  <si>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</si>
  <si>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</si>
  <si>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</si>
  <si>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</si>
  <si>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</si>
  <si>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</si>
  <si>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</si>
  <si>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</si>
  <si>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</si>
  <si>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</si>
  <si>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</si>
  <si>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</si>
  <si>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</si>
  <si>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</si>
  <si>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</si>
  <si>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</si>
  <si>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</si>
  <si>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</si>
  <si>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</si>
  <si>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</si>
  <si>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</si>
  <si>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</si>
  <si>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</si>
  <si>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</si>
  <si>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</si>
  <si>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</si>
  <si>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</si>
  <si>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</si>
  <si>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</si>
  <si>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</si>
  <si>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</si>
  <si>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</si>
  <si>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</si>
  <si>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</si>
  <si>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</si>
  <si>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</si>
  <si>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</si>
  <si>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</si>
  <si>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</si>
  <si>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</si>
  <si>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</si>
  <si>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</si>
  <si>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</si>
  <si>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</si>
  <si>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</si>
  <si>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</si>
  <si>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</si>
  <si>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</si>
  <si>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</si>
  <si>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</si>
  <si>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</si>
  <si>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</si>
  <si>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</si>
  <si>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</si>
  <si>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</si>
  <si>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</si>
  <si>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</si>
  <si>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</si>
  <si>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</si>
  <si>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</si>
  <si>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</si>
  <si>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</si>
  <si>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</si>
  <si>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</si>
  <si>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</si>
  <si>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</si>
  <si>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</si>
  <si>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</si>
  <si>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</si>
  <si>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</si>
  <si>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</si>
  <si>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</si>
  <si>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</si>
  <si>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</si>
  <si>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</si>
  <si>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</si>
  <si>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</si>
  <si>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</si>
  <si>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</si>
  <si>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</si>
  <si>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</si>
  <si>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</si>
  <si>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</si>
  <si>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</si>
  <si>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</si>
  <si>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</si>
  <si>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</si>
  <si>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</si>
  <si>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</si>
  <si>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</si>
  <si>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</si>
  <si>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</si>
  <si>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</si>
  <si>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</si>
  <si>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</si>
  <si>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</si>
  <si>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</si>
  <si>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</si>
  <si>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</si>
  <si>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</si>
  <si>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</si>
  <si>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</si>
  <si>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</si>
  <si>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</si>
  <si>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</si>
  <si>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</si>
  <si>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</si>
  <si>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</si>
  <si>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</si>
  <si>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</si>
  <si>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</si>
  <si>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</si>
  <si>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</si>
  <si>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</si>
  <si>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</si>
  <si>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</si>
  <si>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</si>
  <si>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</si>
  <si>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</si>
  <si>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</si>
  <si>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</si>
  <si>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</si>
  <si>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</si>
  <si>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</si>
  <si>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</si>
  <si>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</si>
  <si>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</si>
  <si>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</si>
  <si>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</si>
  <si>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</si>
  <si>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</si>
  <si>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</si>
  <si>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</si>
  <si>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</si>
  <si>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</si>
  <si>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</si>
  <si>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</si>
  <si>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</si>
  <si>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</si>
  <si>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</si>
  <si>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</si>
  <si>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</si>
  <si>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</si>
  <si>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</si>
  <si>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</si>
  <si>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</si>
  <si>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</si>
  <si>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</si>
  <si>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</si>
  <si>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</si>
  <si>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</si>
  <si>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</si>
  <si>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</si>
  <si>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</si>
  <si>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</si>
  <si>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</si>
  <si>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</si>
  <si>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</si>
  <si>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</si>
  <si>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</si>
  <si>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</si>
  <si>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</si>
  <si>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</si>
  <si>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</si>
  <si>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</si>
  <si>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</si>
  <si>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</si>
  <si>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</si>
  <si>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</si>
  <si>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</si>
  <si>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</si>
  <si>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</si>
  <si>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</si>
  <si>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</si>
  <si>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</si>
  <si>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</si>
  <si>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</si>
  <si>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</si>
  <si>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</si>
  <si>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</si>
  <si>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</si>
  <si>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</si>
  <si>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</si>
  <si>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</si>
  <si>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</si>
  <si>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</si>
  <si>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</si>
  <si>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</si>
  <si>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</si>
  <si>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</si>
  <si>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</si>
  <si>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</si>
  <si>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</si>
  <si>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</si>
  <si>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</si>
  <si>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</si>
  <si>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</si>
  <si>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</si>
  <si>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</si>
  <si>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</si>
  <si>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</si>
  <si>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</si>
  <si>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</si>
  <si>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</si>
  <si>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</si>
  <si>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</si>
  <si>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</si>
  <si>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</si>
  <si>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</si>
  <si>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</si>
  <si>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</si>
  <si>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</si>
  <si>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</si>
  <si>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</si>
  <si>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</si>
  <si>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</si>
  <si>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</si>
  <si>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</si>
  <si>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</si>
  <si>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</si>
  <si>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</si>
  <si>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</si>
  <si>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</si>
  <si>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</si>
  <si>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</si>
  <si>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</si>
  <si>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</si>
  <si>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</si>
  <si>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</si>
  <si>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</si>
  <si>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</si>
  <si>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</si>
  <si>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</si>
  <si>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</si>
  <si>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</si>
  <si>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</si>
  <si>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</si>
  <si>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</si>
  <si>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</si>
  <si>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</si>
  <si>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</si>
  <si>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</si>
  <si>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</si>
  <si>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</si>
  <si>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</si>
  <si>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</si>
  <si>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</si>
  <si>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</si>
  <si>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</si>
  <si>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</si>
  <si>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</si>
  <si>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</si>
  <si>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</si>
  <si>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</si>
  <si>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</si>
  <si>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</si>
  <si>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</si>
  <si>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</si>
  <si>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</si>
  <si>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</si>
  <si>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</si>
  <si>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</si>
  <si>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</si>
  <si>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</si>
  <si>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</si>
  <si>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</si>
  <si>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</si>
  <si>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</si>
  <si>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</si>
  <si>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</si>
  <si>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</si>
  <si>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</si>
  <si>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</si>
  <si>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</si>
  <si>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</si>
  <si>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</si>
  <si>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</si>
  <si>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</si>
  <si>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</si>
  <si>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</si>
  <si>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</si>
  <si>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</si>
  <si>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</si>
  <si>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</si>
  <si>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</si>
  <si>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</si>
  <si>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</si>
  <si>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</si>
  <si>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</si>
  <si>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</si>
  <si>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</si>
  <si>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</si>
  <si>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</si>
  <si>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</si>
  <si>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</si>
  <si>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</si>
  <si>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</si>
  <si>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</si>
  <si>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</si>
  <si>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</si>
  <si>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</si>
  <si>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</si>
  <si>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</si>
  <si>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</si>
  <si>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</si>
  <si>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</si>
  <si>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</si>
  <si>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</si>
  <si>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</si>
  <si>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</si>
  <si>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</si>
  <si>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</si>
  <si>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</si>
  <si>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</si>
  <si>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</si>
  <si>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</si>
  <si>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</si>
  <si>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</si>
  <si>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</si>
  <si>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</si>
  <si>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</si>
  <si>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</si>
  <si>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</si>
  <si>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</si>
  <si>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</si>
  <si>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</si>
  <si>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</si>
  <si>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</si>
  <si>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</si>
  <si>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</si>
  <si>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</si>
  <si>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</si>
  <si>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</si>
  <si>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</si>
  <si>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</si>
  <si>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</si>
  <si>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</si>
  <si>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</si>
  <si>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</si>
  <si>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</si>
  <si>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</si>
  <si>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</si>
  <si>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</si>
  <si>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</si>
  <si>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</si>
  <si>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</si>
  <si>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</si>
  <si>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</si>
  <si>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</si>
  <si>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</si>
  <si>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</si>
  <si>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</si>
  <si>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</si>
  <si>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</si>
  <si>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</si>
  <si>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</si>
  <si>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</si>
  <si>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</si>
  <si>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</si>
  <si>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</si>
  <si>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</si>
  <si>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</si>
  <si>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</si>
  <si>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</si>
  <si>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</si>
  <si>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</si>
  <si>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</si>
  <si>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</si>
  <si>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</si>
  <si>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</si>
  <si>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</si>
  <si>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</si>
  <si>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</si>
  <si>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</si>
  <si>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</si>
  <si>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</si>
  <si>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</si>
  <si>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</si>
  <si>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</si>
  <si>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</si>
  <si>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</si>
  <si>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</si>
  <si>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</si>
  <si>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</si>
  <si>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</si>
  <si>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</si>
  <si>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</si>
  <si>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</si>
  <si>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</si>
  <si>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</si>
  <si>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</si>
  <si>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</si>
  <si>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</si>
  <si>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</si>
  <si>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</si>
  <si>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</si>
  <si>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</si>
  <si>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</si>
  <si>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</si>
  <si>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</si>
  <si>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</si>
  <si>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</si>
  <si>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</si>
  <si>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</si>
  <si>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</si>
  <si>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</si>
  <si>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</si>
  <si>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</si>
  <si>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</si>
  <si>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</si>
  <si>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</si>
  <si>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</si>
  <si>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</si>
  <si>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</si>
  <si>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</si>
  <si>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</si>
  <si>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</si>
  <si>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</si>
  <si>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</si>
  <si>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</si>
  <si>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</si>
  <si>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</si>
  <si>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</si>
  <si>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</si>
  <si>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</si>
  <si>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</si>
  <si>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</si>
  <si>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</si>
  <si>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</si>
  <si>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</si>
  <si>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</si>
  <si>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</si>
  <si>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</si>
  <si>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</si>
  <si>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</si>
  <si>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</si>
  <si>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</si>
  <si>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</si>
  <si>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</si>
  <si>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</si>
  <si>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</si>
  <si>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</si>
  <si>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</si>
  <si>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</si>
  <si>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</si>
  <si>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</si>
  <si>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</si>
  <si>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</si>
  <si>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</si>
  <si>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</si>
  <si>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</si>
  <si>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</si>
  <si>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</si>
  <si>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</si>
  <si>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</si>
  <si>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</si>
  <si>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</si>
  <si>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</si>
  <si>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</si>
  <si>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</si>
  <si>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</si>
  <si>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</si>
  <si>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</si>
  <si>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</si>
  <si>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</si>
  <si>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</si>
  <si>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</si>
  <si>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</si>
  <si>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</si>
  <si>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</si>
  <si>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</si>
  <si>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</si>
  <si>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</si>
  <si>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</si>
  <si>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</si>
  <si>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</si>
  <si>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</si>
  <si>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</si>
  <si>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</si>
  <si>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</si>
  <si>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</si>
  <si>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</si>
  <si>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</si>
  <si>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</si>
  <si>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</si>
  <si>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</si>
  <si>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</si>
  <si>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</si>
  <si>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</si>
  <si>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</si>
  <si>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</si>
  <si>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</si>
  <si>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</si>
  <si>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</si>
  <si>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</si>
  <si>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</si>
  <si>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</si>
  <si>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</si>
  <si>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</si>
  <si>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</si>
  <si>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</si>
  <si>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</si>
  <si>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</si>
  <si>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</si>
  <si>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</si>
  <si>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</si>
  <si>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</si>
  <si>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</si>
  <si>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</si>
  <si>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</si>
  <si>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</si>
  <si>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</si>
  <si>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</si>
  <si>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</si>
  <si>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</si>
  <si>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</si>
  <si>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</si>
  <si>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</si>
  <si>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</si>
  <si>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</si>
  <si>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</si>
  <si>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</si>
  <si>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</si>
  <si>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</si>
  <si>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</si>
  <si>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</si>
  <si>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</si>
  <si>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</si>
  <si>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</si>
  <si>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</si>
  <si>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</si>
  <si>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</si>
  <si>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</si>
  <si>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</si>
  <si>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</si>
  <si>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</si>
  <si>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</si>
  <si>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</si>
  <si>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</si>
  <si>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</si>
  <si>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</si>
  <si>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</si>
  <si>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</si>
  <si>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</si>
  <si>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</si>
  <si>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</si>
  <si>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</si>
  <si>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</si>
  <si>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</si>
  <si>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</si>
  <si>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</si>
  <si>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</si>
  <si>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</si>
  <si>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</si>
  <si>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</si>
  <si>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</si>
  <si>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</si>
  <si>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</si>
  <si>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</si>
  <si>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</si>
  <si>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</si>
  <si>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</si>
  <si>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</si>
  <si>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</si>
  <si>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</si>
  <si>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</si>
  <si>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</si>
  <si>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</si>
  <si>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</si>
  <si>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</si>
  <si>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</si>
  <si>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</si>
  <si>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</si>
  <si>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</si>
  <si>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</si>
  <si>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</si>
  <si>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</si>
  <si>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</si>
  <si>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</si>
  <si>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</si>
  <si>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</si>
  <si>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</si>
  <si>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</si>
  <si>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</si>
  <si>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</si>
  <si>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</si>
  <si>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</si>
  <si>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</si>
  <si>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</si>
  <si>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</si>
  <si>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</si>
  <si>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</si>
  <si>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</si>
  <si>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</si>
  <si>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</si>
  <si>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</si>
  <si>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</si>
  <si>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</si>
  <si>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</si>
  <si>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</si>
  <si>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</si>
  <si>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</si>
  <si>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</si>
  <si>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</si>
  <si>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</si>
  <si>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</si>
  <si>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</si>
  <si>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</si>
  <si>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</si>
  <si>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</si>
  <si>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</si>
  <si>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</si>
  <si>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</si>
  <si>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</si>
  <si>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</si>
  <si>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</si>
  <si>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</si>
  <si>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</si>
  <si>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</si>
  <si>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</si>
  <si>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</si>
  <si>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</si>
  <si>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</si>
  <si>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</si>
  <si>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</si>
  <si>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</si>
  <si>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</si>
  <si>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</si>
  <si>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</si>
  <si>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</si>
  <si>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</si>
  <si>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</si>
  <si>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</si>
  <si>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</si>
  <si>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</si>
  <si>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</si>
  <si>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</si>
  <si>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</si>
  <si>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</si>
  <si>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</si>
  <si>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</si>
  <si>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</si>
  <si>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</si>
  <si>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</si>
  <si>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</si>
  <si>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</si>
  <si>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</si>
  <si>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</si>
  <si>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</si>
  <si>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</si>
  <si>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</si>
  <si>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</si>
  <si>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</si>
  <si>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</si>
  <si>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</si>
  <si>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</si>
  <si>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</si>
  <si>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</si>
  <si>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</si>
  <si>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</si>
  <si>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</si>
  <si>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</si>
  <si>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</si>
  <si>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</si>
  <si>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</si>
  <si>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</si>
  <si>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</si>
  <si>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</si>
  <si>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</si>
  <si>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</si>
  <si>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</si>
  <si>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</si>
  <si>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</si>
  <si>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</si>
  <si>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</si>
  <si>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</si>
  <si>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</si>
  <si>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</si>
  <si>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</si>
  <si>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</si>
  <si>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</si>
  <si>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</si>
  <si>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</si>
  <si>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</si>
  <si>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</si>
  <si>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</si>
  <si>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</si>
  <si>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</si>
  <si>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</si>
  <si>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</si>
  <si>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</si>
  <si>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</si>
  <si>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</si>
  <si>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</si>
  <si>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</si>
  <si>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</si>
  <si>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</si>
  <si>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</si>
  <si>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</si>
  <si>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</si>
  <si>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</si>
  <si>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</si>
  <si>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</si>
  <si>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</si>
  <si>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</si>
  <si>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</si>
  <si>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</si>
  <si>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</si>
  <si>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</si>
  <si>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</si>
  <si>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</si>
  <si>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</si>
  <si>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</si>
  <si>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</si>
  <si>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</si>
  <si>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</si>
  <si>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</si>
  <si>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</si>
  <si>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</si>
  <si>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</si>
  <si>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</si>
  <si>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</si>
  <si>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</si>
  <si>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</si>
  <si>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</si>
  <si>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</si>
  <si>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</si>
  <si>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</si>
  <si>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</si>
  <si>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</si>
  <si>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</si>
  <si>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</si>
  <si>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</si>
  <si>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</si>
  <si>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</si>
  <si>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</si>
  <si>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</si>
  <si>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</si>
  <si>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</si>
  <si>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</si>
  <si>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</si>
  <si>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</si>
  <si>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</si>
  <si>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</si>
  <si>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</si>
  <si>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</si>
  <si>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</si>
  <si>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</si>
  <si>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</si>
  <si>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</si>
  <si>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</si>
  <si>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</si>
  <si>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</si>
  <si>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</si>
  <si>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</si>
  <si>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</si>
  <si>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</si>
  <si>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</si>
  <si>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</si>
  <si>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</si>
  <si>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</si>
  <si>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</si>
  <si>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</si>
  <si>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</si>
  <si>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</si>
  <si>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</si>
  <si>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</si>
  <si>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</si>
  <si>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</si>
  <si>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</si>
  <si>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</si>
  <si>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</si>
  <si>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</si>
  <si>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</si>
  <si>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</si>
  <si>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</si>
  <si>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</si>
  <si>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</si>
  <si>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</si>
  <si>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</si>
  <si>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</si>
  <si>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</si>
  <si>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</si>
  <si>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</si>
  <si>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</si>
  <si>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</si>
  <si>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</si>
  <si>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</si>
  <si>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</si>
  <si>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</si>
  <si>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</si>
  <si>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</si>
  <si>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</si>
  <si>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</si>
  <si>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</si>
  <si>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</si>
  <si>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</si>
  <si>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</si>
  <si>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</si>
  <si>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</si>
  <si>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</si>
  <si>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</si>
  <si>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</si>
  <si>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</si>
  <si>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</si>
  <si>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</si>
  <si>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</si>
  <si>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</si>
  <si>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</si>
  <si>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</si>
  <si>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</si>
  <si>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</si>
  <si>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</si>
  <si>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</si>
  <si>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</si>
  <si>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</si>
  <si>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</si>
  <si>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</si>
  <si>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</si>
  <si>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</si>
  <si>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</si>
  <si>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</si>
  <si>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</si>
  <si>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</si>
  <si>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</si>
  <si>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</si>
  <si>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</si>
  <si>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</si>
  <si>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</si>
  <si>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</si>
  <si>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</si>
  <si>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</si>
  <si>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</si>
  <si>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</si>
  <si>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</si>
  <si>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</si>
  <si>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</si>
  <si>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</si>
  <si>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</si>
  <si>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</si>
  <si>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</si>
  <si>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</si>
  <si>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</si>
  <si>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</si>
  <si>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</si>
  <si>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</si>
  <si>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</si>
  <si>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</si>
  <si>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</si>
  <si>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</si>
  <si>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</si>
  <si>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</si>
  <si>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</si>
  <si>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</si>
  <si>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</si>
  <si>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</si>
  <si>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</si>
  <si>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</si>
  <si>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</si>
  <si>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</si>
  <si>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</si>
  <si>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</si>
  <si>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</si>
  <si>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</si>
  <si>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</si>
  <si>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</si>
  <si>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</si>
  <si>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</si>
  <si>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</si>
  <si>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</si>
  <si>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</si>
  <si>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</si>
  <si>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</si>
  <si>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</si>
  <si>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</si>
  <si>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</si>
  <si>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</si>
  <si>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</si>
  <si>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</si>
  <si>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</si>
  <si>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</si>
  <si>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</si>
  <si>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</si>
  <si>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</si>
  <si>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</si>
  <si>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</si>
  <si>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</si>
  <si>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</si>
  <si>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</si>
  <si>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</si>
  <si>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</si>
  <si>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</si>
  <si>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</si>
  <si>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</si>
  <si>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</si>
  <si>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</si>
  <si>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</si>
  <si>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</si>
  <si>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</si>
  <si>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</si>
  <si>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</si>
  <si>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</si>
  <si>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</si>
  <si>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</si>
  <si>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</si>
  <si>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</si>
  <si>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</si>
  <si>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</si>
  <si>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</si>
  <si>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</si>
  <si>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</si>
  <si>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</si>
  <si>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</si>
  <si>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</si>
  <si>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</si>
  <si>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</si>
  <si>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</si>
  <si>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</si>
  <si>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</si>
  <si>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</si>
  <si>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</si>
  <si>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</si>
  <si>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</si>
  <si>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</si>
  <si>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</si>
  <si>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</si>
  <si>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</si>
  <si>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</si>
  <si>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</si>
  <si>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</si>
  <si>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</si>
  <si>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</si>
  <si>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</si>
  <si>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</si>
  <si>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</si>
  <si>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</si>
  <si>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</si>
  <si>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</si>
  <si>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</si>
  <si>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</si>
  <si>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</si>
  <si>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</si>
  <si>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</si>
  <si>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</si>
  <si>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</si>
  <si>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</si>
  <si>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</si>
  <si>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</si>
  <si>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</si>
  <si>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</si>
  <si>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</si>
  <si>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</si>
  <si>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</si>
  <si>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</si>
  <si>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</si>
  <si>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</si>
  <si>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</si>
  <si>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</si>
  <si>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</si>
  <si>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</si>
  <si>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</si>
  <si>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</si>
  <si>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</si>
  <si>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</si>
  <si>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</si>
  <si>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</si>
  <si>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</si>
  <si>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</si>
  <si>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</si>
  <si>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</si>
  <si>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</si>
  <si>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</si>
  <si>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</si>
  <si>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</si>
  <si>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</si>
  <si>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</si>
  <si>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</si>
  <si>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</si>
  <si>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</si>
  <si>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</si>
  <si>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</si>
  <si>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</si>
  <si>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</si>
  <si>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</si>
  <si>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</si>
  <si>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</si>
  <si>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</si>
  <si>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</si>
  <si>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</si>
  <si>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</si>
  <si>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</si>
  <si>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</si>
  <si>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</si>
  <si>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</si>
  <si>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</si>
  <si>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</si>
  <si>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</si>
  <si>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</si>
  <si>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</si>
  <si>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</si>
  <si>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</si>
  <si>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</si>
  <si>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</si>
  <si>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</si>
  <si>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</si>
  <si>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</si>
  <si>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</si>
  <si>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</si>
  <si>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</si>
  <si>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</si>
  <si>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</si>
  <si>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</si>
  <si>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</si>
  <si>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</si>
  <si>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</si>
  <si>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</si>
  <si>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</si>
  <si>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</si>
  <si>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</si>
  <si>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</si>
  <si>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</si>
  <si>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</si>
  <si>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</si>
  <si>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</si>
  <si>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</si>
  <si>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</si>
  <si>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</si>
  <si>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</si>
  <si>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</si>
  <si>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</si>
  <si>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</si>
  <si>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</si>
  <si>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</si>
  <si>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</si>
  <si>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</si>
  <si>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</si>
  <si>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</si>
  <si>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</si>
  <si>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</si>
  <si>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</si>
  <si>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</si>
  <si>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</si>
  <si>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</si>
  <si>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</si>
  <si>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</si>
  <si>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</si>
  <si>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</si>
  <si>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</si>
  <si>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</si>
  <si>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</si>
  <si>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</si>
  <si>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</si>
  <si>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</si>
  <si>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</si>
  <si>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</si>
  <si>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</si>
  <si>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</si>
  <si>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</si>
  <si>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</si>
  <si>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</si>
  <si>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</si>
  <si>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</si>
  <si>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</si>
  <si>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</si>
  <si>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</si>
  <si>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</si>
  <si>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</si>
  <si>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</si>
  <si>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</si>
  <si>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</si>
  <si>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</si>
  <si>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</si>
  <si>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</si>
  <si>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</si>
  <si>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</si>
  <si>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</si>
  <si>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</si>
  <si>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</si>
  <si>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</si>
  <si>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</si>
  <si>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</si>
  <si>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</si>
  <si>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</si>
  <si>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</si>
  <si>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</si>
  <si>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</si>
  <si>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</si>
  <si>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</si>
  <si>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</si>
  <si>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</si>
  <si>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</si>
  <si>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</si>
  <si>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</si>
  <si>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</si>
  <si>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</si>
  <si>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</si>
  <si>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</si>
  <si>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</si>
  <si>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</si>
  <si>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</si>
  <si>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</si>
  <si>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</si>
  <si>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</si>
  <si>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</si>
  <si>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</si>
  <si>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</si>
  <si>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</si>
  <si>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</si>
  <si>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</si>
  <si>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</si>
  <si>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</si>
  <si>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</si>
  <si>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</si>
  <si>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</si>
  <si>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</si>
  <si>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</si>
  <si>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</si>
  <si>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</si>
  <si>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</si>
  <si>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</si>
  <si>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</si>
  <si>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</si>
  <si>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</si>
  <si>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</si>
  <si>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</si>
  <si>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</si>
  <si>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</si>
  <si>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</si>
  <si>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</si>
  <si>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</si>
  <si>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</si>
  <si>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</si>
  <si>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</si>
  <si>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</si>
  <si>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</si>
  <si>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</si>
  <si>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</si>
  <si>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</si>
  <si>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</si>
  <si>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</si>
  <si>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</si>
  <si>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</si>
  <si>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</si>
  <si>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</si>
  <si>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</si>
  <si>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</si>
  <si>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</si>
  <si>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</si>
  <si>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</si>
  <si>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</si>
  <si>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</si>
  <si>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</si>
  <si>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</si>
  <si>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</si>
  <si>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</si>
  <si>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</si>
  <si>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</si>
  <si>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</si>
  <si>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</si>
  <si>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</si>
  <si>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</si>
  <si>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</si>
  <si>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</si>
  <si>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</si>
  <si>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</si>
  <si>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</si>
  <si>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</si>
  <si>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</si>
  <si>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</si>
  <si>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</si>
  <si>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</si>
  <si>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</si>
  <si>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</si>
  <si>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</si>
  <si>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</si>
  <si>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</si>
  <si>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</si>
  <si>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</si>
  <si>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</si>
  <si>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</si>
  <si>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</si>
  <si>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</si>
  <si>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</si>
  <si>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</si>
  <si>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</si>
  <si>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</si>
  <si>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</si>
  <si>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</si>
  <si>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</si>
  <si>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</si>
  <si>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</si>
  <si>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</si>
  <si>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</si>
  <si>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</si>
  <si>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</si>
  <si>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</si>
  <si>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</si>
  <si>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</si>
  <si>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</si>
  <si>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</si>
  <si>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</si>
  <si>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</si>
  <si>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</si>
  <si>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</si>
  <si>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</si>
  <si>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</si>
  <si>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</si>
  <si>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</si>
  <si>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</si>
  <si>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</si>
  <si>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</si>
  <si>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</si>
  <si>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</si>
  <si>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</si>
  <si>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</si>
  <si>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</si>
  <si>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</si>
  <si>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</si>
  <si>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</si>
  <si>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</si>
  <si>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</si>
  <si>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</si>
  <si>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</si>
  <si>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</si>
  <si>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</si>
  <si>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</si>
  <si>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</si>
  <si>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</si>
  <si>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</si>
  <si>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</si>
  <si>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</si>
  <si>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</si>
  <si>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</si>
  <si>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</si>
  <si>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</si>
  <si>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</si>
  <si>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</si>
  <si>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</si>
  <si>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</si>
  <si>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</si>
  <si>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</si>
  <si>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</si>
  <si>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</si>
  <si>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</si>
  <si>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</si>
  <si>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</si>
  <si>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</si>
  <si>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</si>
  <si>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</si>
  <si>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</si>
  <si>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</si>
  <si>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</si>
  <si>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</si>
  <si>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</si>
  <si>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</si>
  <si>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</si>
  <si>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</si>
  <si>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</si>
  <si>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</si>
  <si>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</si>
  <si>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</si>
  <si>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</si>
  <si>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</si>
  <si>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</si>
  <si>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</si>
  <si>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</si>
  <si>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</si>
  <si>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</si>
  <si>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</si>
  <si>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</si>
  <si>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</si>
  <si>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</si>
  <si>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</si>
  <si>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</si>
  <si>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</si>
  <si>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</si>
  <si>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</si>
  <si>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</si>
  <si>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</si>
  <si>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</si>
  <si>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</si>
  <si>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</si>
  <si>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</si>
  <si>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</si>
  <si>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</si>
  <si>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</si>
  <si>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</si>
  <si>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</si>
  <si>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</si>
  <si>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</si>
  <si>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</si>
  <si>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</si>
  <si>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</si>
  <si>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</si>
  <si>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</si>
  <si>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</si>
  <si>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</si>
  <si>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</si>
  <si>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</si>
  <si>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</si>
  <si>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</si>
  <si>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</si>
  <si>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</si>
  <si>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</si>
  <si>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</si>
  <si>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</si>
  <si>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</si>
  <si>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</si>
  <si>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</si>
  <si>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</si>
  <si>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</si>
  <si>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</si>
  <si>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</si>
  <si>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</si>
  <si>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</si>
  <si>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</si>
  <si>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</si>
  <si>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</si>
  <si>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</si>
  <si>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</si>
  <si>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</si>
  <si>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</si>
  <si>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</si>
  <si>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</si>
  <si>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</si>
  <si>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</si>
  <si>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</si>
  <si>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</si>
  <si>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</si>
  <si>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</si>
  <si>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</si>
  <si>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</si>
  <si>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</si>
  <si>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</si>
  <si>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</si>
  <si>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</si>
  <si>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</si>
  <si>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</si>
  <si>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</si>
  <si>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</si>
  <si>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</si>
  <si>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</si>
  <si>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</si>
  <si>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</si>
  <si>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</si>
  <si>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</si>
  <si>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</si>
  <si>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</si>
  <si>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</si>
  <si>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</si>
  <si>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</si>
  <si>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</si>
  <si>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</si>
  <si>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</si>
  <si>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</si>
  <si>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</si>
  <si>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</si>
  <si>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</si>
  <si>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</si>
  <si>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</si>
  <si>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</si>
  <si>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</si>
  <si>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</si>
  <si>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</si>
  <si>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</si>
  <si>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</si>
  <si>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</si>
  <si>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</si>
  <si>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</si>
  <si>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</si>
  <si>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</si>
  <si>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</si>
  <si>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</si>
  <si>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</si>
  <si>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</si>
  <si>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</si>
  <si>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</si>
  <si>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</si>
  <si>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</si>
  <si>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</si>
  <si>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</si>
  <si>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</si>
  <si>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</si>
  <si>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</si>
  <si>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</si>
  <si>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</si>
  <si>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</si>
  <si>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</si>
  <si>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</si>
  <si>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</si>
  <si>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</si>
  <si>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</si>
  <si>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</si>
  <si>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</si>
  <si>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</si>
  <si>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</si>
  <si>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</si>
  <si>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</si>
  <si>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</si>
  <si>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</si>
  <si>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</si>
  <si>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</si>
  <si>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</si>
  <si>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</si>
  <si>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</si>
  <si>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</si>
  <si>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</si>
  <si>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</si>
  <si>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</si>
  <si>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</si>
  <si>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</si>
  <si>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</si>
  <si>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</si>
  <si>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</si>
  <si>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</si>
  <si>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</si>
  <si>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</si>
  <si>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</si>
  <si>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</si>
  <si>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</si>
  <si>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</si>
  <si>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</si>
  <si>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</si>
  <si>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</si>
  <si>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</si>
  <si>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</si>
  <si>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</si>
  <si>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</si>
  <si>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</si>
  <si>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</si>
  <si>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</si>
  <si>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</si>
  <si>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</si>
  <si>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</si>
  <si>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</si>
  <si>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</si>
  <si>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</si>
  <si>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</si>
  <si>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</si>
  <si>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</si>
  <si>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</si>
  <si>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</si>
  <si>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</si>
  <si>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</si>
  <si>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</si>
  <si>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</si>
  <si>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</si>
  <si>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</si>
  <si>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</si>
  <si>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</si>
  <si>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</si>
  <si>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</si>
  <si>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</si>
  <si>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</si>
  <si>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</si>
  <si>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</si>
  <si>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</si>
  <si>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</si>
  <si>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</si>
  <si>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</si>
  <si>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</si>
  <si>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</si>
  <si>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</si>
  <si>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</si>
  <si>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</si>
  <si>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</si>
  <si>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</si>
  <si>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</si>
  <si>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</si>
  <si>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</si>
  <si>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</si>
  <si>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</si>
  <si>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</si>
  <si>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</si>
  <si>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</si>
  <si>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</si>
  <si>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</si>
  <si>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</si>
  <si>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</si>
  <si>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</si>
  <si>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</si>
  <si>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</si>
  <si>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</si>
  <si>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</si>
  <si>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</si>
  <si>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</si>
  <si>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</si>
  <si>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</si>
  <si>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</si>
  <si>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</si>
  <si>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</si>
  <si>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</si>
  <si>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</si>
  <si>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</si>
  <si>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</si>
  <si>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</si>
  <si>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</si>
  <si>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</si>
  <si>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</si>
  <si>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</si>
  <si>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</si>
  <si>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</si>
  <si>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</si>
  <si>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</si>
  <si>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</si>
  <si>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</si>
  <si>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</si>
  <si>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</si>
  <si>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</si>
  <si>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</si>
  <si>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</si>
  <si>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</si>
  <si>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</si>
  <si>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</si>
  <si>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</si>
  <si>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</si>
  <si>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</si>
  <si>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</si>
  <si>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</si>
  <si>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</si>
  <si>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</si>
  <si>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</si>
  <si>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</si>
  <si>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</si>
  <si>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</si>
  <si>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</si>
  <si>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</si>
  <si>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</si>
  <si>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</si>
  <si>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</si>
  <si>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</si>
  <si>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</si>
  <si>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</si>
  <si>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</si>
  <si>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</si>
  <si>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</si>
  <si>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</si>
  <si>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</si>
  <si>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</si>
  <si>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</si>
  <si>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</si>
  <si>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</si>
  <si>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</si>
  <si>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</si>
  <si>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</si>
  <si>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</si>
  <si>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</si>
  <si>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</si>
  <si>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</si>
  <si>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</si>
  <si>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</si>
  <si>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</si>
  <si>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</si>
  <si>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</si>
  <si>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</si>
  <si>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</si>
  <si>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</si>
  <si>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</si>
  <si>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</si>
  <si>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</si>
  <si>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</si>
  <si>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</si>
  <si>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</si>
  <si>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</si>
  <si>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</si>
  <si>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</si>
  <si>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</si>
  <si>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</si>
  <si>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</si>
  <si>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</si>
  <si>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</si>
  <si>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</si>
  <si>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</si>
  <si>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</si>
  <si>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</si>
  <si>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</si>
  <si>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</si>
  <si>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</si>
  <si>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</si>
  <si>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</si>
  <si>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</si>
  <si>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</si>
  <si>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</si>
  <si>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</si>
  <si>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</si>
  <si>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</si>
  <si>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</si>
  <si>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</si>
  <si>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</si>
  <si>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</si>
  <si>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</si>
  <si>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</si>
  <si>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</si>
  <si>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</si>
  <si>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</si>
  <si>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</si>
  <si>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</si>
  <si>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</si>
  <si>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</si>
  <si>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</si>
  <si>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</si>
  <si>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</si>
  <si>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</si>
  <si>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</si>
  <si>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</si>
  <si>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</si>
  <si>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</si>
  <si>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</si>
  <si>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</si>
  <si>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</si>
  <si>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</si>
  <si>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</si>
  <si>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</si>
  <si>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</si>
  <si>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</si>
  <si>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</si>
  <si>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</si>
  <si>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</si>
  <si>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</si>
  <si>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</si>
  <si>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</si>
  <si>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</si>
  <si>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</si>
  <si>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</si>
  <si>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</si>
  <si>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</si>
  <si>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</si>
  <si>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</si>
  <si>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</si>
  <si>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</si>
  <si>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</si>
  <si>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</si>
  <si>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</si>
  <si>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</si>
  <si>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</si>
  <si>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</si>
  <si>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</si>
  <si>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</si>
  <si>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</si>
  <si>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</si>
  <si>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</si>
  <si>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</si>
  <si>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</si>
  <si>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</si>
  <si>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</si>
  <si>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</si>
  <si>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</si>
  <si>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</si>
  <si>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</si>
  <si>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</si>
  <si>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</si>
  <si>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</si>
  <si>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</si>
  <si>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</si>
  <si>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</si>
  <si>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</si>
  <si>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</si>
  <si>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</si>
  <si>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</si>
  <si>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</si>
  <si>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</si>
  <si>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</si>
  <si>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</si>
  <si>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</si>
  <si>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</si>
  <si>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</si>
  <si>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</si>
  <si>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</si>
  <si>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</si>
  <si>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</si>
  <si>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</si>
  <si>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</si>
  <si>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</si>
  <si>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</si>
  <si>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</si>
  <si>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</si>
  <si>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</si>
  <si>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</si>
  <si>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</si>
  <si>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</si>
  <si>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</si>
  <si>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</si>
  <si>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</si>
  <si>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</si>
  <si>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</si>
  <si>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</si>
  <si>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</si>
  <si>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</si>
  <si>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</si>
  <si>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</si>
  <si>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</si>
  <si>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</si>
  <si>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</si>
  <si>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</si>
  <si>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</si>
  <si>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</si>
  <si>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</si>
  <si>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</si>
  <si>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</si>
  <si>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</si>
  <si>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</si>
  <si>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</si>
  <si>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</si>
  <si>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</si>
  <si>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</si>
  <si>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</si>
  <si>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</si>
  <si>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</si>
  <si>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</si>
  <si>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</si>
  <si>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</si>
  <si>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</si>
  <si>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</si>
  <si>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</si>
  <si>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</si>
  <si>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</si>
  <si>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</si>
  <si>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</si>
  <si>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</si>
  <si>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</si>
  <si>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</si>
  <si>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</si>
  <si>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</si>
  <si>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</si>
  <si>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</si>
  <si>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</si>
  <si>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</si>
  <si>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</si>
  <si>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</si>
  <si>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</si>
  <si>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</si>
  <si>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</si>
  <si>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</si>
  <si>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</si>
  <si>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</si>
  <si>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</si>
  <si>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</si>
  <si>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</si>
  <si>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</si>
  <si>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</si>
  <si>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</si>
  <si>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</si>
  <si>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</si>
  <si>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</si>
  <si>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</si>
  <si>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</si>
  <si>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</si>
  <si>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</si>
  <si>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</si>
  <si>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</si>
  <si>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</si>
  <si>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</si>
  <si>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</si>
  <si>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</si>
  <si>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</si>
  <si>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</si>
  <si>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</si>
  <si>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</si>
  <si>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</si>
  <si>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</si>
  <si>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</si>
  <si>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</si>
  <si>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</si>
  <si>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</si>
  <si>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</si>
  <si>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</si>
  <si>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</si>
  <si>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</si>
  <si>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</si>
  <si>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</si>
  <si>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</si>
  <si>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</si>
  <si>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</si>
  <si>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</si>
  <si>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</si>
  <si>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</si>
  <si>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</si>
  <si>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</si>
  <si>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</si>
  <si>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</si>
  <si>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</si>
  <si>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</si>
  <si>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</si>
  <si>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</si>
  <si>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</si>
  <si>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</si>
  <si>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</si>
  <si>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</si>
  <si>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</si>
  <si>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</si>
  <si>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</si>
  <si>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</si>
  <si>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</si>
  <si>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</si>
  <si>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</si>
  <si>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</si>
  <si>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</si>
  <si>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</si>
  <si>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</si>
  <si>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</si>
  <si>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</si>
  <si>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</si>
  <si>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</si>
  <si>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</si>
  <si>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</si>
  <si>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</si>
  <si>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</si>
  <si>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</si>
  <si>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</si>
  <si>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</si>
  <si>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</si>
  <si>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</si>
  <si>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</si>
  <si>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</si>
  <si>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</si>
  <si>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</si>
  <si>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</si>
  <si>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</si>
  <si>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</si>
  <si>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</si>
  <si>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</si>
  <si>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</si>
  <si>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</si>
  <si>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</si>
  <si>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</si>
  <si>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</si>
  <si>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</si>
  <si>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</si>
  <si>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</si>
  <si>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</si>
  <si>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</si>
  <si>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</si>
  <si>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</si>
  <si>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</si>
  <si>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</si>
  <si>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</si>
  <si>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</si>
  <si>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</si>
  <si>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</si>
  <si>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</si>
  <si>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</si>
  <si>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</si>
  <si>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</si>
  <si>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</si>
  <si>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</si>
  <si>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</si>
  <si>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</si>
  <si>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</si>
  <si>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</si>
  <si>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</si>
  <si>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</si>
  <si>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</si>
  <si>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</si>
  <si>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</si>
  <si>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</si>
  <si>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</si>
  <si>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</si>
  <si>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</si>
  <si>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</si>
  <si>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</si>
  <si>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</si>
  <si>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</si>
  <si>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</si>
  <si>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</si>
  <si>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</si>
  <si>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</si>
  <si>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</si>
  <si>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</si>
  <si>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</si>
  <si>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</si>
  <si>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</si>
  <si>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</si>
  <si>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</si>
  <si>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</si>
  <si>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</si>
  <si>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</si>
  <si>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</si>
  <si>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</si>
  <si>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</si>
  <si>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</si>
  <si>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</si>
  <si>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</si>
  <si>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</si>
  <si>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</si>
  <si>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</si>
  <si>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</si>
  <si>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</si>
  <si>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</si>
  <si>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</si>
  <si>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</si>
  <si>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</si>
  <si>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</si>
  <si>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</si>
  <si>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</si>
  <si>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</si>
  <si>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</si>
  <si>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</si>
  <si>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</si>
  <si>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</si>
  <si>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</si>
  <si>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</si>
  <si>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</si>
  <si>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</si>
  <si>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</si>
  <si>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</si>
  <si>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</si>
  <si>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</si>
  <si>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</si>
  <si>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</si>
  <si>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</si>
  <si>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</si>
  <si>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</si>
  <si>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</si>
  <si>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</si>
  <si>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</si>
  <si>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</si>
  <si>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</si>
  <si>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</si>
  <si>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</si>
  <si>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</si>
  <si>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</si>
  <si>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</si>
  <si>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</si>
  <si>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</si>
  <si>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</si>
  <si>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</si>
  <si>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</si>
  <si>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</si>
  <si>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</si>
  <si>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</si>
  <si>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</si>
  <si>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</si>
  <si>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</si>
  <si>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</si>
  <si>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</si>
  <si>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</si>
  <si>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</si>
  <si>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</si>
  <si>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</si>
  <si>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</si>
  <si>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</si>
  <si>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</si>
  <si>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</si>
  <si>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</si>
  <si>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</si>
  <si>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</si>
  <si>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</si>
  <si>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</si>
  <si>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</si>
  <si>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</si>
  <si>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</si>
  <si>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</si>
  <si>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</si>
  <si>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</si>
  <si>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</si>
  <si>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</si>
  <si>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</si>
  <si>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</si>
  <si>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</si>
  <si>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</si>
  <si>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</si>
  <si>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</si>
  <si>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</si>
  <si>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</si>
  <si>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</si>
  <si>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</si>
  <si>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</si>
  <si>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</si>
  <si>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</si>
  <si>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</si>
  <si>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</si>
  <si>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</si>
  <si>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</si>
  <si>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</si>
  <si>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</si>
  <si>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</si>
  <si>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</si>
  <si>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</si>
  <si>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</si>
  <si>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</si>
  <si>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</si>
  <si>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</si>
  <si>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</si>
  <si>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</si>
  <si>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</si>
  <si>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</si>
  <si>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</si>
  <si>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</si>
  <si>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</si>
  <si>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</si>
  <si>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</si>
  <si>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</si>
  <si>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</si>
  <si>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</si>
  <si>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</si>
  <si>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</si>
  <si>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</si>
  <si>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</si>
  <si>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</si>
  <si>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</si>
  <si>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</si>
  <si>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</si>
  <si>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</si>
  <si>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</si>
  <si>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</si>
  <si>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</si>
  <si>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</si>
  <si>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</si>
  <si>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</si>
  <si>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</si>
  <si>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</si>
  <si>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</si>
  <si>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</si>
  <si>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</si>
  <si>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</si>
  <si>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</si>
  <si>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</si>
  <si>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</si>
  <si>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</si>
  <si>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</si>
  <si>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</si>
  <si>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</si>
  <si>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</si>
  <si>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</si>
  <si>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</si>
  <si>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</si>
  <si>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</si>
  <si>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</si>
  <si>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</si>
  <si>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</si>
  <si>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</si>
  <si>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</si>
  <si>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</si>
  <si>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</si>
  <si>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</si>
  <si>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</si>
  <si>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</si>
  <si>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</si>
  <si>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</si>
  <si>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</si>
  <si>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</si>
  <si>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</si>
  <si>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</si>
  <si>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</si>
  <si>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</si>
  <si>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</si>
  <si>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</si>
  <si>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</si>
  <si>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</si>
  <si>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</si>
  <si>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</si>
  <si>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</si>
  <si>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</si>
  <si>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</si>
  <si>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</si>
  <si>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</si>
  <si>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</si>
  <si>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</si>
  <si>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</si>
  <si>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</si>
  <si>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</si>
  <si>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</si>
  <si>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</si>
  <si>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</si>
  <si>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</si>
  <si>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</si>
  <si>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</si>
  <si>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</si>
  <si>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</si>
  <si>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</si>
  <si>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</si>
  <si>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</si>
  <si>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</si>
  <si>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</si>
  <si>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</si>
  <si>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</si>
  <si>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</si>
  <si>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</si>
  <si>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</si>
  <si>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</si>
  <si>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</si>
  <si>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</si>
  <si>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</si>
  <si>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</si>
  <si>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</si>
  <si>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</si>
  <si>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</si>
  <si>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</si>
  <si>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</si>
  <si>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</si>
  <si>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</si>
  <si>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</si>
  <si>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</si>
  <si>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</si>
  <si>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</si>
  <si>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</si>
  <si>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</si>
  <si>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</si>
  <si>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</si>
  <si>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</si>
  <si>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</si>
  <si>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</si>
  <si>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</si>
  <si>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</si>
  <si>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</si>
  <si>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</si>
  <si>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</si>
  <si>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</si>
  <si>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</si>
  <si>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</si>
  <si>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</si>
  <si>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</si>
  <si>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</si>
  <si>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</si>
  <si>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</si>
  <si>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</si>
  <si>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</si>
  <si>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</si>
  <si>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</si>
  <si>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</si>
  <si>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</si>
  <si>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</si>
  <si>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</si>
  <si>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</si>
  <si>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</si>
  <si>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</si>
  <si>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</si>
  <si>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</si>
  <si>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</si>
  <si>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</si>
  <si>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</si>
  <si>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</si>
  <si>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</si>
  <si>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</si>
  <si>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</si>
  <si>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</si>
  <si>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</si>
  <si>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</si>
  <si>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</si>
  <si>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</si>
  <si>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</si>
  <si>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</si>
  <si>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</si>
  <si>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</si>
  <si>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</si>
  <si>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</si>
  <si>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</si>
  <si>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</si>
  <si>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</si>
  <si>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</si>
  <si>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</si>
  <si>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</si>
  <si>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</si>
  <si>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</si>
  <si>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</si>
  <si>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</si>
  <si>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</si>
  <si>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</si>
  <si>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</si>
  <si>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</si>
  <si>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</si>
  <si>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</si>
  <si>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</si>
  <si>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</si>
  <si>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</si>
  <si>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</si>
  <si>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</si>
  <si>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</si>
  <si>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</si>
  <si>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</si>
  <si>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</si>
  <si>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</si>
  <si>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</si>
  <si>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</si>
  <si>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</si>
  <si>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</si>
  <si>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</si>
  <si>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</si>
  <si>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</si>
  <si>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</si>
  <si>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</si>
  <si>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</si>
  <si>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</si>
  <si>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</si>
  <si>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</si>
  <si>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</si>
  <si>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</si>
  <si>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</si>
  <si>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</si>
  <si>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</si>
  <si>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</si>
  <si>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</si>
  <si>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</si>
  <si>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</si>
  <si>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</si>
  <si>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</si>
  <si>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</si>
  <si>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</si>
  <si>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</si>
  <si>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</si>
  <si>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</si>
  <si>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</si>
  <si>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</si>
  <si>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</si>
  <si>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</si>
  <si>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</si>
  <si>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</si>
  <si>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</si>
  <si>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</si>
  <si>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</si>
  <si>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</si>
  <si>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</si>
  <si>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</si>
  <si>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</si>
  <si>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</si>
  <si>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</si>
  <si>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</si>
  <si>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</si>
  <si>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</si>
  <si>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</si>
  <si>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</si>
  <si>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</si>
  <si>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</si>
  <si>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</si>
  <si>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</si>
  <si>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</si>
  <si>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</si>
  <si>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</si>
  <si>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</si>
  <si>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</si>
  <si>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</si>
  <si>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</si>
  <si>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</si>
  <si>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</si>
  <si>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</si>
  <si>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</si>
  <si>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</si>
  <si>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</si>
  <si>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</si>
  <si>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</si>
  <si>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</si>
  <si>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</si>
  <si>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</si>
  <si>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</si>
  <si>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</si>
  <si>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</si>
  <si>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</si>
  <si>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</si>
  <si>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</si>
  <si>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</si>
  <si>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</si>
  <si>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</si>
  <si>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</si>
  <si>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</si>
  <si>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</si>
  <si>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</si>
  <si>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</si>
  <si>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</si>
  <si>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</si>
  <si>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</si>
  <si>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</si>
  <si>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</si>
  <si>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</si>
  <si>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</si>
  <si>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</si>
  <si>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</si>
  <si>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</si>
  <si>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</si>
  <si>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</si>
  <si>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</si>
  <si>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</si>
  <si>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</si>
  <si>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</si>
  <si>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</si>
  <si>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</si>
  <si>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</si>
  <si>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</si>
  <si>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</si>
  <si>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</si>
  <si>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</si>
  <si>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</si>
  <si>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</si>
  <si>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</si>
  <si>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</si>
  <si>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</si>
  <si>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</si>
  <si>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</si>
  <si>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</si>
  <si>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</si>
  <si>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</si>
  <si>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</si>
  <si>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</si>
  <si>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</si>
  <si>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</si>
  <si>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</si>
  <si>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</si>
  <si>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</si>
  <si>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</si>
  <si>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</si>
  <si>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</si>
  <si>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</si>
  <si>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</si>
  <si>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</si>
  <si>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</si>
  <si>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</si>
  <si>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</si>
  <si>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</si>
  <si>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</si>
  <si>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</si>
  <si>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</si>
  <si>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</si>
  <si>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</si>
  <si>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</si>
  <si>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</si>
  <si>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</si>
  <si>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</si>
  <si>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</si>
  <si>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</si>
  <si>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</si>
  <si>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</si>
  <si>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</si>
  <si>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</si>
  <si>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</si>
  <si>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</si>
  <si>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</si>
  <si>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</si>
  <si>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</si>
  <si>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</si>
  <si>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</si>
  <si>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</si>
  <si>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</si>
  <si>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</si>
  <si>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</si>
  <si>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</si>
  <si>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</si>
  <si>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</si>
  <si>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</si>
  <si>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</si>
  <si>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</si>
  <si>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</si>
  <si>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</si>
  <si>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</si>
  <si>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</si>
  <si>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</si>
  <si>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</si>
  <si>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</si>
  <si>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</si>
  <si>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</si>
  <si>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</si>
  <si>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</si>
  <si>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</si>
  <si>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</si>
  <si>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</si>
  <si>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</si>
  <si>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</si>
  <si>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</si>
  <si>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</si>
  <si>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</si>
  <si>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</si>
  <si>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</si>
  <si>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</si>
  <si>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</si>
  <si>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</si>
  <si>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</si>
  <si>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</si>
  <si>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</si>
  <si>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</si>
  <si>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</si>
  <si>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</si>
  <si>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</si>
  <si>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</si>
  <si>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</si>
  <si>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</si>
  <si>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</si>
  <si>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</si>
  <si>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</si>
  <si>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</si>
  <si>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</si>
  <si>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</si>
  <si>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</si>
  <si>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</si>
  <si>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</si>
  <si>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</si>
  <si>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</si>
  <si>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</si>
  <si>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</si>
  <si>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</si>
  <si>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</si>
  <si>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</si>
  <si>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</si>
  <si>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</si>
  <si>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</si>
  <si>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</si>
  <si>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</si>
  <si>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</si>
  <si>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</si>
  <si>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</si>
  <si>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</si>
  <si>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</si>
  <si>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</si>
  <si>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</si>
  <si>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</si>
  <si>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</si>
  <si>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</si>
  <si>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</si>
  <si>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</si>
  <si>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</si>
  <si>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</si>
  <si>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</si>
  <si>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</si>
  <si>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</si>
  <si>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</si>
  <si>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</si>
  <si>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</si>
  <si>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</si>
  <si>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</si>
  <si>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</si>
  <si>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</si>
  <si>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</si>
  <si>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</si>
  <si>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</si>
  <si>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</si>
  <si>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</si>
  <si>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</si>
  <si>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</si>
  <si>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</si>
  <si>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</si>
  <si>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</si>
  <si>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</si>
  <si>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</si>
  <si>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</si>
  <si>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</si>
  <si>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</si>
  <si>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</si>
  <si>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</si>
  <si>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</si>
  <si>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</si>
  <si>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</si>
  <si>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</si>
  <si>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</si>
  <si>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</si>
  <si>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</si>
  <si>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</si>
  <si>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</si>
  <si>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</si>
  <si>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</si>
  <si>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</si>
  <si>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</si>
  <si>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</si>
  <si>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</si>
  <si>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</si>
  <si>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</si>
  <si>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</si>
  <si>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</si>
  <si>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</si>
  <si>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</si>
  <si>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</si>
  <si>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</si>
  <si>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</si>
  <si>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</si>
  <si>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</si>
  <si>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</si>
  <si>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</si>
  <si>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</si>
  <si>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</si>
  <si>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</si>
  <si>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</si>
  <si>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</si>
  <si>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</si>
  <si>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</si>
  <si>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</si>
  <si>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</si>
  <si>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</si>
  <si>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</si>
  <si>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</si>
  <si>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</si>
  <si>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</si>
  <si>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</si>
  <si>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</si>
  <si>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</si>
  <si>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</si>
  <si>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</si>
  <si>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</si>
  <si>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</si>
  <si>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</si>
  <si>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</si>
  <si>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</si>
  <si>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</si>
  <si>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</si>
  <si>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</si>
  <si>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</si>
  <si>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</si>
  <si>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</si>
  <si>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</si>
  <si>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</si>
  <si>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</si>
  <si>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</si>
  <si>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</si>
  <si>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</si>
  <si>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</si>
  <si>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</si>
  <si>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</si>
  <si>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</si>
  <si>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</si>
  <si>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</si>
  <si>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</si>
  <si>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</si>
  <si>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</si>
  <si>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</si>
  <si>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</si>
  <si>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</si>
  <si>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</si>
  <si>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</si>
  <si>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</si>
  <si>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</si>
  <si>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</si>
  <si>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</si>
  <si>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</si>
  <si>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</si>
  <si>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</si>
  <si>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</si>
  <si>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</si>
  <si>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</si>
  <si>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</si>
  <si>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</si>
  <si>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</si>
  <si>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</si>
  <si>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</si>
  <si>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</si>
  <si>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</si>
  <si>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</si>
  <si>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</si>
  <si>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</si>
  <si>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</si>
  <si>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</si>
  <si>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</si>
  <si>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</si>
  <si>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</si>
  <si>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</si>
  <si>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</si>
  <si>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</si>
  <si>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</si>
  <si>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</si>
  <si>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</si>
  <si>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</si>
  <si>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</si>
  <si>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</si>
  <si>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</si>
  <si>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</si>
  <si>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</si>
  <si>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</si>
  <si>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</si>
  <si>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</si>
  <si>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</si>
  <si>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</si>
  <si>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</si>
  <si>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</si>
  <si>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</si>
  <si>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</si>
  <si>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</si>
  <si>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</si>
  <si>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</si>
  <si>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</si>
  <si>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</si>
  <si>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</si>
  <si>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</si>
  <si>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</si>
  <si>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</si>
  <si>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</si>
  <si>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</si>
  <si>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</si>
  <si>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</si>
  <si>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</si>
  <si>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</si>
  <si>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</si>
  <si>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</si>
  <si>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</si>
  <si>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</si>
  <si>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</si>
  <si>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</si>
  <si>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</si>
  <si>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</si>
  <si>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</si>
  <si>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</si>
  <si>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</si>
  <si>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</si>
  <si>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</si>
  <si>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</si>
  <si>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</si>
  <si>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</si>
  <si>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</si>
  <si>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</si>
  <si>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</si>
  <si>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</si>
  <si>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</si>
  <si>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</si>
  <si>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</si>
  <si>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</si>
  <si>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</si>
  <si>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</si>
  <si>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</si>
  <si>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</si>
  <si>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</si>
  <si>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</si>
  <si>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</si>
  <si>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</si>
  <si>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</si>
  <si>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</si>
  <si>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</si>
  <si>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</si>
  <si>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</si>
  <si>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</si>
  <si>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</si>
  <si>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</si>
  <si>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</si>
  <si>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</si>
  <si>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</si>
  <si>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</si>
  <si>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</si>
  <si>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</si>
  <si>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</si>
  <si>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</si>
  <si>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</si>
  <si>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</si>
  <si>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</si>
  <si>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</si>
  <si>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</si>
  <si>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</si>
  <si>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</si>
  <si>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</si>
  <si>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</si>
  <si>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</si>
  <si>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</si>
  <si>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</si>
  <si>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</si>
  <si>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</si>
  <si>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</si>
  <si>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</si>
  <si>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</si>
  <si>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</si>
  <si>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</si>
  <si>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</si>
  <si>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</si>
  <si>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</si>
  <si>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</si>
  <si>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</si>
  <si>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</si>
  <si>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</si>
  <si>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</si>
  <si>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</si>
  <si>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</si>
  <si>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</si>
  <si>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</si>
  <si>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</si>
  <si>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</si>
  <si>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</si>
  <si>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</si>
  <si>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</si>
  <si>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</si>
  <si>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</si>
  <si>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</si>
  <si>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</si>
  <si>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</si>
  <si>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</si>
  <si>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</si>
  <si>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</si>
  <si>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</si>
  <si>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</si>
  <si>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</si>
  <si>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</si>
  <si>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</si>
  <si>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</si>
  <si>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</si>
  <si>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</si>
  <si>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</si>
  <si>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</si>
  <si>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</si>
  <si>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</si>
  <si>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</si>
  <si>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</si>
  <si>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</si>
  <si>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</si>
  <si>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</si>
  <si>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</si>
  <si>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</si>
  <si>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</si>
  <si>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</si>
  <si>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</si>
  <si>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</si>
  <si>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</si>
  <si>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</si>
  <si>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</si>
  <si>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</si>
  <si>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</si>
  <si>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</si>
  <si>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</si>
  <si>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</si>
  <si>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</si>
  <si>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</si>
  <si>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</si>
  <si>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</si>
  <si>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</si>
  <si>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</si>
  <si>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</si>
  <si>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</si>
  <si>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</si>
  <si>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</si>
  <si>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</si>
  <si>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</si>
  <si>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</si>
  <si>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</si>
  <si>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</si>
  <si>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</si>
  <si>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</si>
  <si>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</si>
  <si>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</si>
  <si>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</si>
  <si>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</si>
  <si>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</si>
  <si>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</si>
  <si>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</si>
  <si>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</si>
  <si>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</si>
  <si>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</si>
  <si>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</si>
  <si>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</si>
  <si>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</si>
  <si>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</si>
  <si>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</si>
  <si>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</si>
  <si>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</si>
  <si>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</si>
  <si>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</si>
  <si>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</si>
  <si>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</si>
  <si>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</si>
  <si>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</si>
  <si>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</si>
  <si>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</si>
  <si>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</si>
  <si>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</si>
  <si>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</si>
  <si>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</si>
  <si>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</si>
  <si>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</si>
  <si>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</si>
  <si>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</si>
  <si>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</si>
  <si>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</si>
  <si>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</si>
  <si>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</si>
  <si>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</si>
  <si>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</si>
  <si>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</si>
  <si>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</si>
  <si>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</si>
  <si>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</si>
  <si>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</si>
  <si>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</si>
  <si>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</si>
  <si>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</si>
  <si>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</si>
  <si>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</si>
  <si>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</si>
  <si>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</si>
  <si>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</si>
  <si>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</si>
  <si>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</si>
  <si>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</si>
  <si>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</si>
  <si>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</si>
  <si>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</si>
  <si>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</si>
  <si>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</si>
  <si>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</si>
  <si>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</si>
  <si>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</si>
  <si>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</si>
  <si>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</si>
  <si>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</si>
  <si>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</si>
  <si>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</si>
  <si>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</si>
  <si>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</si>
  <si>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</si>
  <si>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</si>
  <si>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</si>
  <si>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</si>
  <si>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</si>
  <si>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</si>
  <si>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</si>
  <si>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</si>
  <si>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</si>
  <si>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</si>
  <si>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</si>
  <si>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</si>
  <si>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</si>
  <si>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</si>
  <si>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</si>
  <si>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</si>
  <si>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</si>
  <si>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</si>
  <si>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</si>
  <si>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</si>
  <si>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</si>
  <si>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</si>
  <si>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</si>
  <si>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</si>
  <si>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</si>
  <si>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</si>
  <si>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</si>
  <si>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</si>
  <si>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</si>
  <si>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</si>
  <si>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</si>
  <si>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</si>
  <si>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</si>
  <si>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</si>
  <si>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</si>
  <si>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</si>
  <si>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</si>
  <si>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</si>
  <si>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</si>
  <si>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</si>
  <si>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</si>
  <si>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</si>
  <si>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</si>
  <si>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</si>
  <si>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</si>
  <si>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</si>
  <si>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</si>
  <si>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</si>
  <si>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</si>
  <si>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</si>
  <si>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</si>
  <si>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</si>
  <si>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</si>
  <si>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</si>
  <si>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</si>
  <si>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</si>
  <si>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</si>
  <si>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</si>
  <si>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</si>
  <si>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</si>
  <si>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</si>
  <si>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</si>
  <si>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</si>
  <si>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</si>
  <si>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</si>
  <si>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</si>
  <si>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</si>
  <si>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</si>
  <si>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</si>
  <si>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</si>
  <si>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</si>
  <si>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</si>
  <si>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</si>
  <si>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</si>
  <si>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</si>
  <si>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</si>
  <si>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</si>
  <si>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</si>
  <si>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</si>
  <si>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</si>
  <si>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</si>
  <si>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</si>
  <si>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</si>
  <si>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</si>
  <si>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</si>
  <si>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</si>
  <si>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</si>
  <si>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</si>
  <si>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</si>
  <si>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</si>
  <si>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</si>
  <si>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</si>
  <si>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</si>
  <si>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</si>
  <si>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</si>
  <si>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</si>
  <si>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</si>
  <si>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</si>
  <si>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</si>
  <si>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</si>
  <si>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</si>
  <si>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</si>
  <si>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</si>
  <si>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</si>
  <si>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</si>
  <si>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</si>
  <si>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</si>
  <si>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</si>
  <si>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</si>
  <si>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</si>
  <si>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</si>
  <si>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</si>
  <si>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</si>
  <si>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</si>
  <si>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</si>
  <si>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</si>
  <si>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</si>
  <si>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</si>
  <si>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</si>
  <si>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</si>
  <si>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</si>
  <si>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</si>
  <si>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</si>
  <si>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</si>
  <si>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</si>
  <si>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</si>
  <si>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</si>
  <si>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</si>
  <si>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</si>
  <si>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</si>
  <si>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</si>
  <si>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</si>
  <si>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</si>
  <si>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</si>
  <si>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</si>
  <si>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</si>
  <si>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</si>
  <si>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</si>
  <si>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</si>
  <si>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</si>
  <si>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</si>
  <si>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</si>
  <si>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</si>
  <si>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</si>
  <si>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</si>
  <si>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</si>
  <si>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</si>
  <si>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</si>
  <si>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</si>
  <si>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</si>
  <si>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</si>
  <si>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</si>
  <si>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</si>
  <si>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</si>
  <si>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</si>
  <si>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</si>
  <si>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</si>
  <si>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</si>
  <si>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</si>
  <si>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</si>
  <si>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</si>
  <si>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</si>
  <si>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</si>
  <si>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</si>
  <si>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</si>
  <si>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</si>
  <si>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</si>
  <si>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</si>
  <si>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</si>
  <si>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</si>
  <si>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</si>
  <si>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</si>
  <si>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</si>
  <si>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</si>
  <si>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</si>
  <si>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</si>
  <si>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</si>
  <si>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</si>
  <si>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</si>
  <si>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</si>
  <si>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</si>
  <si>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</si>
  <si>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</si>
  <si>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</si>
  <si>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</si>
  <si>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</si>
  <si>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</si>
  <si>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</si>
  <si>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</si>
  <si>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</si>
  <si>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</si>
  <si>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</si>
  <si>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</si>
  <si>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</si>
  <si>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</si>
  <si>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</si>
  <si>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</si>
  <si>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</si>
  <si>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</si>
  <si>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</si>
  <si>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</si>
  <si>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</si>
  <si>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</si>
  <si>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</si>
  <si>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</si>
  <si>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</si>
  <si>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</si>
  <si>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</si>
  <si>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</si>
  <si>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</si>
  <si>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</si>
  <si>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</si>
  <si>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</si>
  <si>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</si>
  <si>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</si>
  <si>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</si>
  <si>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</si>
  <si>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</si>
  <si>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</si>
  <si>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</si>
  <si>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</si>
  <si>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</si>
  <si>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</si>
  <si>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</si>
  <si>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</si>
  <si>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</si>
  <si>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</si>
  <si>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</si>
  <si>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</si>
  <si>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</si>
  <si>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</si>
  <si>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</si>
  <si>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</si>
  <si>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</si>
  <si>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</si>
  <si>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</si>
  <si>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</si>
  <si>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</si>
  <si>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</si>
  <si>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</si>
  <si>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</si>
  <si>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</si>
  <si>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</si>
  <si>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</si>
  <si>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</si>
  <si>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</si>
  <si>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</si>
  <si>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</si>
  <si>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</si>
  <si>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</si>
  <si>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</si>
  <si>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</si>
  <si>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</si>
  <si>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</si>
  <si>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</si>
  <si>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</si>
  <si>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</si>
  <si>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</si>
  <si>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</si>
  <si>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</si>
  <si>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</si>
  <si>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</si>
  <si>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</si>
  <si>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</si>
  <si>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</si>
  <si>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</si>
  <si>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</si>
  <si>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</si>
  <si>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</si>
  <si>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</si>
  <si>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</si>
  <si>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</si>
  <si>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</si>
  <si>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</si>
  <si>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</si>
  <si>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</si>
  <si>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</si>
  <si>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</si>
  <si>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</si>
  <si>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</si>
  <si>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</si>
  <si>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</si>
  <si>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</si>
  <si>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</si>
  <si>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</si>
  <si>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</si>
  <si>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</si>
  <si>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</si>
  <si>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</si>
  <si>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</si>
  <si>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</si>
  <si>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</si>
  <si>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</si>
  <si>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</si>
  <si>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</si>
  <si>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</si>
  <si>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</si>
  <si>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</si>
  <si>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</si>
  <si>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</si>
  <si>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</si>
  <si>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</si>
  <si>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</si>
  <si>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</si>
  <si>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</si>
  <si>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</si>
  <si>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</si>
  <si>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</si>
  <si>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</si>
  <si>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</si>
  <si>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</si>
  <si>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</si>
  <si>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</si>
  <si>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</si>
  <si>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</si>
  <si>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</si>
  <si>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</si>
  <si>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</si>
  <si>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</si>
  <si>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</si>
  <si>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</si>
  <si>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</si>
  <si>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</si>
  <si>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</si>
  <si>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</si>
  <si>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</si>
  <si>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</si>
  <si>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</si>
  <si>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</si>
  <si>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</si>
  <si>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</si>
  <si>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</si>
  <si>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</si>
  <si>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</si>
  <si>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</si>
  <si>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</si>
  <si>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</si>
  <si>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</si>
  <si>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</si>
  <si>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</si>
  <si>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</si>
  <si>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</si>
  <si>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</si>
  <si>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</si>
  <si>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</si>
  <si>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</si>
  <si>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</si>
  <si>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</si>
  <si>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</si>
  <si>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</si>
  <si>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</si>
  <si>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</si>
  <si>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</si>
  <si>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</si>
  <si>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</si>
  <si>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</si>
  <si>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</si>
  <si>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</si>
  <si>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</si>
  <si>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</si>
  <si>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</si>
  <si>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</si>
  <si>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</si>
  <si>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</si>
  <si>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</si>
  <si>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</si>
  <si>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</si>
  <si>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</si>
  <si>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</si>
  <si>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</si>
  <si>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</si>
  <si>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</si>
  <si>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</si>
  <si>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</si>
  <si>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</si>
  <si>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</si>
  <si>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</si>
  <si>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</si>
  <si>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</si>
  <si>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</si>
  <si>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</si>
  <si>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</si>
  <si>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</si>
  <si>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</si>
  <si>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</si>
  <si>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</si>
  <si>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</si>
  <si>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</si>
  <si>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</si>
  <si>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</si>
  <si>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</si>
  <si>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</si>
  <si>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</si>
  <si>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</si>
  <si>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</si>
  <si>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</si>
  <si>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</si>
  <si>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</si>
  <si>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</si>
  <si>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</si>
  <si>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</si>
  <si>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</si>
  <si>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</si>
  <si>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</si>
  <si>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</si>
  <si>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</si>
  <si>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</si>
  <si>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</si>
  <si>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</si>
  <si>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</si>
  <si>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</si>
  <si>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</si>
  <si>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</si>
  <si>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</si>
  <si>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</si>
  <si>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</si>
  <si>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</si>
  <si>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</si>
  <si>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</si>
  <si>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</si>
  <si>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</si>
  <si>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</si>
  <si>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</si>
  <si>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</si>
  <si>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</si>
  <si>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</si>
  <si>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</si>
  <si>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</si>
  <si>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</si>
  <si>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</si>
  <si>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</si>
  <si>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</si>
  <si>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</si>
  <si>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</si>
  <si>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</si>
  <si>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</si>
  <si>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</si>
  <si>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</si>
  <si>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</si>
  <si>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</si>
  <si>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</si>
  <si>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</si>
  <si>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</si>
  <si>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</si>
  <si>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</si>
  <si>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</si>
  <si>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</si>
  <si>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</si>
  <si>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</si>
  <si>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</si>
  <si>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</si>
  <si>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</si>
  <si>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</si>
  <si>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</si>
  <si>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</si>
  <si>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</si>
  <si>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</si>
  <si>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</si>
  <si>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</si>
  <si>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</si>
  <si>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</si>
  <si>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</si>
  <si>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</si>
  <si>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</si>
  <si>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</si>
  <si>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</si>
  <si>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</si>
  <si>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</si>
  <si>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</si>
  <si>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</si>
  <si>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</si>
  <si>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</si>
  <si>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</si>
  <si>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</si>
  <si>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</si>
  <si>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</si>
  <si>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</si>
  <si>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</si>
  <si>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</si>
  <si>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</si>
  <si>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</si>
  <si>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</si>
  <si>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</si>
  <si>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</si>
  <si>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</si>
  <si>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</si>
  <si>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</si>
  <si>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</si>
  <si>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</si>
  <si>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</si>
  <si>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</si>
  <si>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</si>
  <si>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</si>
  <si>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</si>
  <si>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</si>
  <si>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</si>
  <si>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</si>
  <si>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</si>
  <si>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</si>
  <si>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</si>
  <si>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</si>
  <si>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</si>
  <si>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</si>
  <si>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</si>
  <si>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</si>
  <si>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</si>
  <si>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</si>
  <si>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</si>
  <si>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</si>
  <si>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</si>
  <si>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</si>
  <si>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</si>
  <si>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</si>
  <si>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</si>
  <si>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</si>
  <si>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</si>
  <si>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</si>
  <si>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</si>
  <si>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</si>
  <si>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</si>
  <si>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</si>
  <si>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</si>
  <si>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</si>
  <si>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</si>
  <si>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</si>
  <si>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</si>
  <si>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</si>
  <si>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</si>
  <si>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</si>
  <si>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</si>
  <si>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</si>
  <si>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</si>
  <si>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</si>
  <si>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</si>
  <si>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</si>
  <si>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</si>
  <si>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</si>
  <si>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</si>
  <si>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</si>
  <si>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</si>
  <si>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</si>
  <si>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</si>
  <si>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</si>
  <si>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</si>
  <si>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</si>
  <si>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</si>
  <si>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</si>
  <si>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</si>
  <si>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</si>
  <si>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</si>
  <si>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</si>
  <si>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</si>
  <si>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</si>
  <si>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</si>
  <si>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</si>
  <si>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</si>
  <si>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</si>
  <si>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</si>
  <si>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</si>
  <si>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</si>
  <si>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</si>
  <si>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</si>
  <si>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</si>
  <si>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</si>
  <si>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</si>
  <si>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</si>
  <si>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</si>
  <si>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</si>
  <si>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</si>
  <si>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</si>
  <si>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</si>
  <si>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</si>
  <si>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</si>
  <si>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</si>
  <si>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</si>
  <si>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</si>
  <si>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</si>
  <si>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</si>
  <si>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</si>
  <si>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</si>
  <si>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</si>
  <si>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</si>
  <si>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</si>
  <si>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</si>
  <si>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</si>
  <si>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</si>
  <si>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</si>
  <si>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</si>
  <si>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</si>
  <si>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</si>
  <si>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</si>
  <si>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</si>
  <si>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</si>
  <si>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</si>
  <si>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</si>
  <si>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</si>
  <si>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</si>
  <si>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</si>
  <si>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</si>
  <si>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</si>
  <si>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</si>
  <si>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</si>
  <si>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</si>
  <si>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</si>
  <si>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</si>
  <si>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</si>
  <si>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</si>
  <si>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</si>
  <si>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</si>
  <si>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</si>
  <si>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</si>
  <si>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</si>
  <si>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</si>
  <si>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</si>
  <si>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</si>
  <si>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</si>
  <si>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</si>
  <si>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</si>
  <si>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</si>
  <si>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</si>
  <si>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</si>
  <si>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</si>
  <si>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</si>
  <si>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</si>
  <si>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</si>
  <si>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</si>
  <si>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</si>
  <si>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</si>
  <si>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</si>
  <si>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</si>
  <si>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</si>
  <si>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</si>
  <si>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</si>
  <si>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</si>
  <si>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</si>
  <si>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</si>
  <si>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</si>
  <si>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</si>
  <si>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</si>
  <si>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</si>
  <si>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</si>
  <si>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</si>
  <si>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</si>
  <si>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</si>
  <si>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</si>
  <si>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</si>
  <si>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</si>
  <si>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</si>
  <si>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</si>
  <si>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</si>
  <si>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</si>
  <si>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</si>
  <si>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</si>
  <si>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</si>
  <si>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</si>
  <si>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</si>
  <si>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</si>
  <si>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</si>
  <si>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</si>
  <si>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</si>
  <si>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</si>
  <si>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</si>
  <si>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</si>
  <si>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</si>
  <si>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</si>
  <si>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</si>
  <si>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</si>
  <si>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</si>
  <si>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</si>
  <si>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</si>
  <si>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</si>
  <si>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</si>
  <si>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</si>
  <si>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</si>
  <si>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</si>
  <si>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</si>
  <si>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</si>
  <si>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</si>
  <si>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</si>
  <si>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</si>
  <si>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</si>
  <si>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</si>
  <si>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</si>
  <si>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</si>
  <si>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</si>
  <si>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</si>
  <si>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</si>
  <si>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</si>
  <si>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</si>
  <si>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</si>
  <si>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</si>
  <si>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</si>
  <si>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</si>
  <si>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</si>
  <si>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</si>
  <si>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</si>
  <si>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</si>
  <si>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</si>
  <si>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</si>
  <si>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</si>
  <si>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</si>
  <si>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</si>
  <si>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</si>
  <si>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</si>
  <si>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</si>
  <si>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</si>
  <si>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</si>
  <si>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</si>
  <si>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</si>
  <si>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</si>
  <si>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</si>
  <si>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</si>
  <si>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</si>
  <si>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</si>
  <si>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</si>
  <si>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</si>
  <si>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</si>
  <si>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</si>
  <si>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</si>
  <si>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</si>
  <si>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</si>
  <si>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</si>
  <si>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</si>
  <si>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</si>
  <si>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</si>
  <si>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</si>
  <si>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</si>
  <si>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</si>
  <si>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</si>
  <si>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</si>
  <si>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</si>
  <si>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</si>
  <si>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</si>
  <si>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</si>
  <si>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</si>
  <si>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</si>
  <si>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</si>
  <si>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</si>
  <si>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</si>
  <si>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</si>
  <si>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</si>
  <si>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</si>
  <si>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</si>
  <si>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</si>
  <si>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</si>
  <si>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</si>
  <si>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</si>
  <si>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</si>
  <si>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</si>
  <si>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</si>
  <si>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</si>
  <si>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</si>
  <si>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</si>
  <si>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</si>
  <si>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</si>
  <si>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</si>
  <si>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</si>
  <si>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</si>
  <si>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</si>
  <si>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</si>
  <si>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</si>
  <si>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</si>
  <si>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</si>
  <si>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</si>
  <si>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</si>
  <si>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</si>
  <si>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</si>
  <si>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</si>
  <si>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</si>
  <si>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</si>
  <si>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</si>
  <si>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</si>
  <si>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</si>
  <si>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</si>
  <si>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</si>
  <si>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</si>
  <si>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</si>
  <si>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</si>
  <si>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</si>
  <si>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</si>
  <si>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</si>
  <si>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</si>
  <si>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</si>
  <si>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</si>
  <si>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</si>
  <si>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</si>
  <si>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</si>
  <si>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</si>
  <si>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</si>
  <si>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</si>
  <si>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</si>
  <si>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</si>
  <si>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</si>
  <si>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</si>
  <si>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</si>
  <si>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</si>
  <si>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</si>
  <si>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</si>
  <si>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</si>
  <si>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</si>
  <si>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</si>
  <si>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</si>
  <si>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</si>
  <si>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</si>
  <si>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</si>
  <si>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</si>
  <si>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</si>
  <si>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</si>
  <si>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</si>
  <si>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</si>
  <si>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</si>
  <si>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</si>
  <si>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</si>
  <si>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</si>
  <si>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</si>
  <si>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</si>
  <si>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</si>
  <si>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</si>
  <si>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</si>
  <si>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</si>
  <si>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</si>
  <si>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</si>
  <si>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</si>
  <si>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</si>
  <si>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</si>
  <si>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</si>
  <si>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</si>
  <si>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</si>
  <si>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</si>
  <si>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</si>
  <si>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</si>
  <si>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</si>
  <si>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</si>
  <si>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</si>
  <si>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</si>
  <si>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</si>
  <si>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</si>
  <si>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</si>
  <si>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</si>
  <si>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</si>
  <si>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</si>
  <si>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</si>
  <si>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</si>
  <si>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</si>
  <si>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</si>
  <si>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</si>
  <si>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</si>
  <si>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</si>
  <si>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</si>
  <si>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</si>
  <si>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</si>
  <si>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</si>
  <si>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</si>
  <si>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</si>
  <si>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</si>
  <si>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</si>
  <si>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</si>
  <si>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</si>
  <si>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</si>
  <si>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</si>
  <si>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</si>
  <si>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</si>
  <si>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</si>
  <si>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</si>
  <si>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</si>
  <si>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</si>
  <si>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</si>
  <si>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</si>
  <si>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</si>
  <si>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</si>
  <si>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</si>
  <si>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</si>
  <si>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</si>
  <si>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</si>
  <si>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</si>
  <si>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</si>
  <si>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</si>
  <si>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</si>
  <si>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</si>
  <si>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</si>
  <si>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</si>
  <si>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</si>
  <si>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</si>
  <si>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</si>
  <si>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</si>
  <si>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</si>
  <si>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</si>
  <si>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</si>
  <si>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</si>
  <si>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</si>
  <si>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</si>
  <si>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</si>
  <si>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</si>
  <si>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</si>
  <si>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</si>
  <si>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</si>
  <si>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</si>
  <si>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</si>
  <si>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</si>
  <si>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</si>
  <si>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</si>
  <si>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</si>
  <si>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</si>
  <si>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</si>
  <si>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</si>
  <si>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</si>
  <si>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</si>
  <si>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</si>
  <si>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</si>
  <si>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</si>
  <si>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</si>
  <si>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</si>
  <si>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</si>
  <si>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</si>
  <si>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</si>
  <si>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</si>
  <si>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</si>
  <si>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</si>
  <si>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</si>
  <si>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</si>
  <si>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</si>
  <si>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</si>
  <si>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</si>
  <si>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</si>
  <si>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</si>
  <si>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</si>
  <si>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</si>
  <si>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</si>
  <si>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</si>
  <si>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</si>
  <si>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</si>
  <si>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</si>
  <si>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</si>
  <si>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</si>
  <si>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</si>
  <si>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</si>
  <si>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</si>
  <si>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</si>
  <si>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</si>
  <si>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</si>
  <si>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</si>
  <si>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</si>
  <si>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</si>
  <si>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</si>
  <si>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</si>
  <si>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</si>
  <si>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</si>
  <si>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</si>
  <si>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</si>
  <si>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</si>
  <si>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</si>
  <si>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</si>
  <si>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</si>
  <si>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</si>
  <si>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</si>
  <si>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</si>
  <si>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</si>
  <si>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</si>
  <si>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</si>
  <si>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</si>
  <si>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</si>
  <si>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</si>
  <si>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</si>
  <si>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</si>
  <si>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</si>
  <si>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</si>
  <si>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</si>
  <si>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</si>
  <si>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</si>
  <si>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</si>
  <si>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</si>
  <si>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</si>
  <si>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</si>
  <si>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</si>
  <si>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</si>
  <si>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</si>
  <si>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</si>
  <si>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</si>
  <si>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</si>
  <si>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</si>
  <si>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</si>
  <si>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</si>
  <si>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</si>
  <si>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</si>
  <si>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</si>
  <si>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</si>
  <si>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</si>
  <si>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</si>
  <si>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</si>
  <si>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</si>
  <si>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</si>
  <si>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</si>
  <si>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</si>
  <si>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</si>
  <si>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</si>
  <si>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</si>
  <si>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</si>
  <si>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</si>
  <si>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</si>
  <si>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</si>
  <si>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</si>
  <si>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</si>
  <si>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</si>
  <si>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</si>
  <si>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</si>
  <si>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</si>
  <si>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</si>
  <si>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</si>
  <si>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</si>
  <si>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</si>
  <si>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</si>
  <si>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</si>
  <si>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</si>
  <si>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</si>
  <si>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</si>
  <si>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</si>
  <si>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</si>
  <si>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</si>
  <si>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</si>
  <si>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</si>
  <si>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</si>
  <si>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</si>
  <si>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</si>
  <si>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</si>
  <si>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</si>
  <si>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</si>
  <si>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</si>
  <si>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</si>
  <si>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</si>
  <si>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</si>
  <si>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</si>
  <si>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</si>
  <si>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</si>
  <si>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</si>
  <si>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</si>
  <si>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</si>
  <si>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</si>
  <si>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</si>
  <si>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</si>
  <si>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</si>
  <si>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</si>
  <si>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</si>
  <si>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</si>
  <si>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</si>
  <si>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</si>
  <si>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</si>
  <si>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</si>
  <si>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</si>
  <si>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</si>
  <si>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</si>
  <si>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</si>
  <si>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</si>
  <si>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</si>
  <si>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</si>
  <si>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</si>
  <si>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</si>
  <si>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</si>
  <si>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</si>
  <si>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</si>
  <si>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</si>
  <si>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</si>
  <si>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</si>
  <si>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</si>
  <si>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</si>
  <si>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</si>
  <si>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</si>
  <si>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</si>
  <si>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</si>
  <si>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</si>
  <si>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</si>
  <si>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</si>
  <si>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</si>
  <si>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</si>
  <si>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</si>
  <si>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</si>
  <si>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</si>
  <si>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</si>
  <si>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</si>
  <si>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</si>
  <si>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</si>
  <si>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</si>
  <si>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</si>
  <si>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</si>
  <si>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</si>
  <si>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</si>
  <si>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</si>
  <si>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</si>
  <si>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</si>
  <si>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</si>
  <si>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</si>
  <si>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</si>
  <si>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</si>
  <si>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</si>
  <si>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</si>
  <si>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</si>
  <si>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</si>
  <si>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</si>
  <si>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</si>
  <si>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</si>
  <si>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</si>
  <si>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</si>
  <si>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</si>
  <si>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</si>
  <si>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</si>
  <si>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</si>
  <si>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</si>
  <si>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</si>
  <si>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</si>
  <si>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</si>
  <si>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</si>
  <si>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</si>
  <si>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</si>
  <si>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</si>
  <si>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</si>
  <si>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</si>
  <si>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</si>
  <si>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</si>
  <si>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</si>
  <si>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</si>
  <si>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</si>
  <si>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</si>
  <si>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</si>
  <si>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</si>
  <si>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</si>
  <si>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</si>
  <si>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</si>
  <si>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</si>
  <si>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</si>
  <si>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</si>
  <si>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</si>
  <si>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</si>
  <si>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</si>
  <si>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</si>
  <si>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</si>
  <si>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</si>
  <si>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</si>
  <si>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</si>
  <si>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</si>
  <si>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</si>
  <si>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</si>
  <si>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</si>
  <si>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</si>
  <si>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</si>
  <si>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</si>
  <si>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</si>
  <si>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</si>
  <si>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</si>
  <si>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</si>
  <si>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</si>
  <si>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</si>
  <si>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</si>
  <si>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</si>
  <si>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</si>
  <si>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</si>
  <si>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</si>
  <si>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</si>
  <si>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</si>
  <si>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</si>
  <si>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</si>
  <si>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</si>
  <si>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</si>
  <si>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</si>
  <si>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</si>
  <si>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</si>
  <si>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</si>
  <si>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</si>
  <si>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</si>
  <si>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</si>
  <si>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</si>
  <si>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</si>
  <si>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</si>
  <si>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</si>
  <si>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</si>
  <si>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</si>
  <si>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</si>
  <si>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</si>
  <si>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</si>
  <si>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</si>
  <si>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</si>
  <si>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</si>
  <si>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</si>
  <si>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</si>
  <si>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</si>
  <si>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</si>
  <si>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</si>
  <si>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</si>
  <si>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</si>
  <si>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</si>
  <si>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</si>
  <si>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</si>
  <si>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</si>
  <si>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</si>
  <si>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</si>
  <si>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</si>
  <si>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</si>
  <si>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</si>
  <si>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</si>
  <si>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</si>
  <si>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</si>
  <si>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</si>
  <si>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</si>
  <si>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</si>
  <si>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</si>
  <si>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</si>
  <si>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</si>
  <si>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</si>
  <si>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</si>
  <si>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</si>
  <si>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</si>
  <si>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</si>
  <si>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</si>
  <si>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</si>
  <si>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</si>
  <si>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</si>
  <si>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</si>
  <si>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</si>
  <si>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</si>
  <si>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</si>
  <si>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</si>
  <si>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</si>
  <si>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</si>
  <si>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</si>
  <si>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</si>
  <si>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</si>
  <si>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</si>
  <si>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</si>
  <si>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</si>
  <si>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</si>
  <si>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</si>
  <si>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</si>
  <si>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</si>
  <si>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</si>
  <si>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</si>
  <si>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</si>
  <si>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</si>
  <si>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</si>
  <si>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</si>
  <si>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</si>
  <si>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</si>
  <si>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</si>
  <si>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</si>
  <si>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</si>
  <si>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</si>
  <si>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</si>
  <si>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</si>
  <si>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</si>
  <si>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</si>
  <si>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</si>
  <si>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</si>
  <si>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</si>
  <si>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</si>
  <si>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</si>
  <si>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</si>
  <si>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</si>
  <si>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</si>
  <si>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</si>
  <si>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</si>
  <si>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</si>
  <si>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</si>
  <si>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</si>
  <si>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</si>
  <si>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</si>
  <si>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</si>
  <si>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</si>
  <si>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</si>
  <si>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</si>
  <si>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</si>
  <si>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</si>
  <si>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</si>
  <si>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</si>
  <si>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</si>
  <si>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</si>
  <si>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</si>
  <si>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</si>
  <si>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</si>
  <si>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</si>
  <si>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</si>
  <si>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</si>
  <si>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</si>
  <si>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</si>
  <si>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</si>
  <si>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</si>
  <si>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</si>
  <si>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</si>
  <si>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</si>
  <si>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</si>
  <si>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</si>
  <si>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</si>
  <si>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</si>
  <si>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</si>
  <si>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</si>
  <si>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</si>
  <si>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</si>
  <si>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</si>
  <si>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</si>
  <si>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</si>
  <si>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</si>
  <si>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</si>
  <si>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</si>
  <si>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</si>
  <si>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</si>
  <si>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</si>
  <si>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</si>
  <si>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</si>
  <si>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</si>
  <si>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</si>
  <si>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</si>
  <si>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</si>
  <si>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</si>
  <si>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</si>
  <si>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</si>
  <si>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</si>
  <si>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</si>
  <si>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</si>
  <si>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</si>
  <si>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</si>
  <si>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</si>
  <si>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</si>
  <si>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</si>
  <si>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</si>
  <si>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</si>
  <si>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</si>
  <si>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</si>
  <si>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</si>
  <si>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</si>
  <si>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</si>
  <si>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</si>
  <si>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</si>
  <si>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</si>
  <si>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</si>
  <si>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</si>
  <si>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</si>
  <si>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</si>
  <si>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</si>
  <si>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</si>
  <si>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</si>
  <si>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</si>
  <si>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</si>
  <si>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</si>
  <si>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</si>
  <si>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</si>
  <si>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</si>
  <si>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</si>
  <si>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</si>
  <si>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</si>
  <si>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</si>
  <si>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</si>
  <si>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</si>
  <si>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</si>
  <si>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</si>
  <si>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</si>
  <si>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</si>
  <si>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</si>
  <si>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</si>
  <si>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</si>
  <si>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</si>
  <si>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</si>
  <si>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</si>
  <si>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</si>
  <si>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</si>
  <si>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</si>
  <si>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</si>
  <si>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</si>
  <si>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</si>
  <si>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</si>
  <si>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</si>
  <si>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</si>
  <si>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</si>
  <si>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</si>
  <si>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</si>
  <si>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</si>
  <si>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</si>
  <si>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</si>
  <si>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</si>
  <si>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</si>
  <si>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</si>
  <si>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</si>
  <si>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</si>
  <si>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</si>
  <si>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</si>
  <si>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</si>
  <si>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</si>
  <si>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</si>
  <si>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</si>
  <si>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</si>
  <si>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</si>
  <si>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</si>
  <si>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</si>
  <si>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</si>
  <si>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</si>
  <si>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</si>
  <si>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</si>
  <si>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</si>
  <si>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</si>
  <si>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</si>
  <si>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</si>
  <si>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</si>
  <si>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</si>
  <si>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</si>
  <si>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</si>
  <si>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</si>
  <si>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</si>
  <si>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</si>
  <si>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</si>
  <si>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</si>
  <si>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</si>
  <si>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</si>
  <si>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</si>
  <si>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</si>
  <si>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</si>
  <si>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</si>
  <si>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</si>
  <si>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</si>
  <si>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</si>
  <si>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</si>
  <si>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</si>
  <si>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</si>
  <si>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</si>
  <si>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</si>
  <si>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</si>
  <si>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</si>
  <si>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</si>
  <si>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</si>
  <si>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</si>
  <si>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</si>
  <si>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</si>
  <si>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</si>
  <si>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</si>
  <si>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</si>
  <si>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</si>
  <si>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</si>
  <si>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</si>
  <si>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</si>
  <si>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</si>
  <si>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</si>
  <si>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</si>
  <si>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</si>
  <si>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</si>
  <si>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</si>
  <si>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</si>
  <si>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</si>
  <si>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</si>
  <si>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</si>
  <si>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</si>
  <si>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</si>
  <si>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</si>
  <si>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</si>
  <si>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</si>
  <si>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</si>
  <si>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</si>
  <si>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</si>
  <si>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</si>
  <si>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</si>
  <si>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</si>
  <si>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</si>
  <si>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</si>
  <si>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</si>
  <si>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</si>
  <si>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</si>
  <si>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</si>
  <si>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</si>
  <si>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</si>
  <si>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</si>
  <si>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</si>
  <si>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</si>
  <si>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</si>
  <si>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</si>
  <si>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</si>
  <si>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</si>
  <si>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</si>
  <si>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</si>
  <si>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</si>
  <si>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</si>
  <si>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</si>
  <si>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</si>
  <si>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</si>
  <si>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</si>
  <si>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</si>
  <si>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</si>
  <si>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</si>
  <si>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</si>
  <si>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</si>
  <si>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</si>
  <si>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</si>
  <si>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</si>
  <si>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</si>
  <si>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</si>
  <si>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</si>
  <si>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</si>
  <si>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</si>
  <si>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</si>
  <si>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</si>
  <si>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</si>
  <si>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</si>
  <si>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</si>
  <si>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</si>
  <si>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</si>
  <si>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</si>
  <si>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</si>
  <si>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</si>
  <si>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</si>
  <si>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</si>
  <si>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</si>
  <si>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</si>
  <si>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</si>
  <si>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</si>
  <si>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</si>
  <si>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</si>
  <si>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</si>
  <si>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</si>
  <si>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</si>
  <si>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</si>
  <si>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</si>
  <si>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</si>
  <si>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</si>
  <si>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</si>
  <si>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</si>
  <si>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</si>
  <si>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</si>
  <si>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</si>
  <si>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</si>
  <si>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</si>
  <si>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</si>
  <si>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</si>
  <si>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</si>
  <si>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</si>
  <si>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</si>
  <si>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</si>
  <si>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</si>
  <si>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</si>
  <si>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</si>
  <si>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</si>
  <si>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</si>
  <si>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</si>
  <si>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</si>
  <si>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</si>
  <si>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</si>
  <si>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</si>
  <si>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</si>
  <si>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</si>
  <si>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</si>
  <si>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</si>
  <si>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</si>
  <si>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</si>
  <si>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</si>
  <si>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</si>
  <si>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</si>
  <si>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</si>
  <si>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</si>
  <si>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</si>
  <si>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</si>
  <si>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</si>
  <si>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</si>
  <si>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</si>
  <si>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</si>
  <si>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</si>
  <si>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</si>
  <si>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</si>
  <si>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</si>
  <si>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</si>
  <si>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</si>
  <si>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</si>
  <si>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</si>
  <si>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</si>
  <si>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</si>
  <si>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</si>
  <si>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</si>
  <si>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</si>
  <si>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</si>
  <si>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</si>
  <si>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</si>
  <si>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</si>
  <si>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</si>
  <si>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</si>
  <si>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</si>
  <si>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</si>
  <si>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</si>
  <si>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</si>
  <si>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</si>
  <si>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</si>
  <si>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</si>
  <si>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</si>
  <si>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</si>
  <si>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</si>
  <si>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</si>
  <si>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</si>
  <si>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</si>
  <si>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</si>
  <si>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</si>
  <si>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</si>
  <si>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</si>
  <si>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</si>
  <si>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</si>
  <si>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</si>
  <si>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</si>
  <si>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</si>
  <si>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</si>
  <si>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</si>
  <si>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</si>
  <si>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</si>
  <si>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</si>
  <si>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</si>
  <si>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</si>
  <si>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</si>
  <si>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</si>
  <si>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</si>
  <si>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</si>
  <si>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</si>
  <si>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</si>
  <si>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</si>
  <si>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</si>
  <si>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</si>
  <si>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</si>
  <si>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</si>
  <si>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</si>
  <si>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</si>
  <si>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</si>
  <si>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</si>
  <si>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</si>
  <si>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</si>
  <si>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</si>
  <si>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</si>
  <si>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</si>
  <si>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</si>
  <si>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</si>
  <si>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</si>
  <si>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</si>
  <si>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</si>
  <si>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</si>
  <si>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</si>
  <si>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</si>
  <si>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</si>
  <si>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</si>
  <si>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</si>
  <si>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</si>
  <si>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</si>
  <si>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</si>
  <si>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</si>
  <si>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</si>
  <si>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</si>
  <si>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</si>
  <si>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</si>
  <si>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</si>
  <si>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</si>
  <si>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</si>
  <si>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</si>
  <si>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</si>
  <si>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</si>
  <si>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</si>
  <si>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</si>
  <si>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</si>
  <si>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</si>
  <si>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</si>
  <si>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</si>
  <si>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</si>
  <si>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</si>
  <si>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</si>
  <si>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</si>
  <si>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</si>
  <si>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</si>
  <si>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</si>
  <si>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</si>
  <si>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</si>
  <si>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</si>
  <si>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</si>
  <si>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</si>
  <si>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</si>
  <si>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</si>
  <si>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</si>
  <si>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</si>
  <si>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</si>
  <si>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</si>
  <si>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</si>
  <si>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</si>
  <si>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</si>
  <si>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</si>
  <si>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</si>
  <si>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</si>
  <si>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</si>
  <si>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</si>
  <si>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</si>
  <si>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</si>
  <si>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</si>
  <si>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</si>
  <si>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</si>
  <si>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</si>
  <si>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</si>
  <si>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</si>
  <si>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</si>
  <si>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</si>
  <si>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</si>
  <si>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</si>
  <si>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</si>
  <si>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</si>
  <si>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</si>
  <si>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</si>
  <si>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</si>
  <si>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</si>
  <si>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</si>
  <si>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</si>
  <si>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</si>
  <si>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</si>
  <si>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</si>
  <si>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</si>
  <si>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</si>
  <si>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</si>
  <si>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</si>
  <si>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</si>
  <si>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</si>
  <si>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</si>
  <si>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</si>
  <si>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</si>
  <si>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</si>
  <si>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</si>
  <si>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</si>
  <si>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</si>
  <si>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</si>
  <si>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</si>
  <si>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</si>
  <si>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</si>
  <si>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</si>
  <si>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</si>
  <si>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</si>
  <si>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</si>
  <si>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</si>
  <si>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</si>
  <si>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</si>
  <si>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</si>
  <si>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</si>
  <si>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</si>
  <si>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</si>
  <si>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</si>
  <si>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</si>
  <si>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</si>
  <si>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</si>
  <si>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</si>
  <si>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</si>
  <si>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</si>
  <si>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</si>
  <si>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</si>
  <si>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</si>
  <si>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</si>
  <si>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</si>
  <si>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</si>
  <si>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</si>
  <si>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</si>
  <si>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</si>
  <si>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</si>
  <si>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</si>
  <si>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</si>
  <si>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</si>
  <si>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</si>
  <si>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</si>
  <si>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</si>
  <si>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</si>
  <si>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</si>
  <si>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</si>
  <si>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</si>
  <si>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</si>
  <si>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</si>
  <si>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</si>
  <si>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</si>
  <si>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</si>
  <si>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</si>
  <si>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</si>
  <si>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</si>
  <si>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</si>
  <si>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</si>
  <si>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</si>
  <si>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</si>
  <si>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</si>
  <si>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</si>
  <si>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</si>
  <si>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</si>
  <si>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</si>
  <si>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</si>
  <si>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</si>
  <si>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</si>
  <si>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</si>
  <si>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</si>
  <si>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</si>
  <si>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</si>
  <si>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</si>
  <si>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</si>
  <si>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</si>
  <si>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</si>
  <si>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</si>
  <si>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</si>
  <si>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</si>
  <si>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</si>
  <si>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</si>
  <si>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</si>
  <si>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</si>
  <si>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</si>
  <si>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</si>
  <si>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</si>
  <si>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</si>
  <si>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</si>
  <si>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</si>
  <si>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</si>
  <si>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</si>
  <si>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</si>
  <si>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</si>
  <si>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</si>
  <si>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</si>
  <si>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</si>
  <si>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</si>
  <si>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</si>
  <si>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</si>
  <si>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</si>
  <si>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</si>
  <si>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</si>
  <si>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</si>
  <si>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</si>
  <si>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</si>
  <si>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</si>
  <si>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</si>
  <si>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</si>
  <si>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</si>
  <si>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</si>
  <si>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</si>
  <si>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</si>
  <si>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</si>
  <si>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</si>
  <si>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</si>
  <si>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</si>
  <si>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</si>
  <si>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</si>
  <si>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</si>
  <si>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</si>
  <si>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</si>
  <si>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</si>
  <si>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</si>
  <si>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</si>
  <si>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</si>
  <si>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</si>
  <si>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</si>
  <si>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</si>
  <si>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</si>
  <si>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</si>
  <si>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</si>
  <si>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</si>
  <si>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</si>
  <si>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</si>
  <si>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</si>
  <si>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</si>
  <si>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</si>
  <si>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</si>
  <si>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</si>
  <si>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</si>
  <si>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</si>
  <si>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</si>
  <si>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</si>
  <si>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</si>
  <si>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</si>
  <si>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</si>
  <si>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</si>
  <si>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</si>
  <si>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</si>
  <si>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</si>
  <si>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</si>
  <si>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</si>
  <si>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</si>
  <si>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</si>
  <si>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</si>
  <si>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</si>
  <si>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</si>
  <si>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</si>
  <si>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</si>
  <si>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</si>
  <si>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</si>
  <si>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</si>
  <si>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</si>
  <si>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</si>
  <si>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</si>
  <si>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</si>
  <si>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</si>
  <si>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</si>
  <si>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</si>
  <si>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</si>
  <si>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</si>
  <si>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</si>
  <si>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</si>
  <si>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</si>
  <si>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</si>
  <si>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</si>
  <si>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</si>
  <si>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</si>
  <si>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</si>
  <si>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</si>
  <si>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</si>
  <si>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</si>
  <si>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</si>
  <si>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</si>
  <si>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</si>
  <si>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</si>
  <si>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</si>
  <si>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</si>
  <si>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</si>
  <si>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</si>
  <si>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</si>
  <si>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</si>
  <si>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</si>
  <si>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</si>
  <si>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</si>
  <si>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</si>
  <si>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</si>
  <si>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</si>
  <si>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</si>
  <si>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</si>
  <si>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</si>
  <si>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</si>
  <si>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</si>
  <si>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</si>
  <si>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</si>
  <si>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</si>
  <si>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</si>
  <si>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</si>
  <si>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</si>
  <si>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</si>
  <si>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</si>
  <si>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</si>
  <si>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</si>
  <si>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</si>
  <si>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</si>
  <si>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</si>
  <si>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</si>
  <si>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</si>
  <si>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</si>
  <si>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</si>
  <si>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</si>
  <si>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</si>
  <si>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</si>
  <si>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</si>
  <si>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</si>
  <si>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</si>
  <si>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</si>
  <si>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</si>
  <si>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</si>
  <si>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</si>
  <si>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</si>
  <si>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</si>
  <si>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</si>
  <si>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</si>
  <si>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</si>
  <si>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</si>
  <si>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</si>
  <si>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</si>
  <si>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</si>
  <si>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</si>
  <si>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</si>
  <si>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</si>
  <si>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</si>
  <si>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</si>
  <si>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</si>
  <si>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</si>
  <si>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</si>
  <si>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</si>
  <si>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</si>
  <si>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</si>
  <si>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</si>
  <si>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</si>
  <si>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</si>
  <si>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</si>
  <si>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</si>
  <si>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</si>
  <si>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</si>
  <si>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</si>
  <si>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</si>
  <si>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</si>
  <si>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</si>
  <si>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</si>
  <si>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</si>
  <si>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</si>
  <si>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</si>
  <si>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</si>
  <si>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</si>
  <si>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</si>
  <si>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</si>
  <si>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</si>
  <si>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</si>
  <si>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</si>
  <si>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</si>
  <si>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</si>
  <si>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</si>
  <si>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</si>
  <si>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</si>
  <si>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</si>
  <si>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</si>
  <si>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</si>
  <si>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</si>
  <si>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</si>
  <si>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</si>
  <si>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</si>
  <si>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</si>
  <si>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</si>
  <si>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</si>
  <si>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</si>
  <si>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</si>
  <si>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</si>
  <si>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</si>
  <si>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</si>
  <si>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</si>
  <si>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</si>
  <si>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</si>
  <si>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</si>
  <si>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</si>
  <si>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</si>
  <si>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</si>
  <si>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</si>
  <si>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</si>
  <si>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</si>
  <si>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</si>
  <si>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</si>
  <si>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</si>
  <si>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</si>
  <si>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</si>
  <si>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</si>
  <si>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</si>
  <si>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</si>
  <si>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</si>
  <si>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</si>
  <si>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</si>
  <si>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</si>
  <si>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</si>
  <si>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</si>
  <si>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</si>
  <si>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</si>
  <si>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</si>
  <si>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</si>
  <si>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</si>
  <si>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</si>
  <si>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</si>
  <si>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</si>
  <si>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</si>
  <si>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</si>
  <si>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</si>
  <si>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</si>
  <si>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</si>
  <si>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</si>
  <si>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</si>
  <si>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</si>
  <si>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</si>
  <si>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</si>
  <si>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</si>
  <si>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</si>
  <si>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</si>
  <si>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</si>
  <si>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</si>
  <si>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</si>
  <si>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</si>
  <si>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</si>
  <si>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</si>
  <si>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</si>
  <si>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</si>
  <si>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</si>
  <si>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</si>
  <si>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</si>
  <si>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</si>
  <si>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</si>
  <si>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</si>
  <si>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</si>
  <si>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</si>
  <si>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</si>
  <si>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</si>
  <si>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</si>
  <si>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</si>
  <si>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</si>
  <si>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</si>
  <si>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</si>
  <si>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</si>
  <si>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</si>
  <si>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</si>
  <si>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</si>
  <si>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</si>
  <si>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</si>
  <si>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</si>
  <si>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</si>
  <si>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</si>
  <si>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</si>
  <si>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</si>
  <si>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</si>
  <si>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</si>
  <si>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</si>
  <si>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</si>
  <si>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</si>
  <si>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</si>
  <si>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</si>
  <si>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</si>
  <si>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</si>
  <si>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</si>
  <si>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</si>
  <si>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</si>
  <si>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</si>
  <si>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</si>
  <si>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</si>
  <si>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</si>
  <si>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</si>
  <si>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</si>
  <si>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</si>
  <si>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</si>
  <si>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</si>
  <si>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</si>
  <si>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</si>
  <si>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</si>
  <si>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</si>
  <si>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</si>
  <si>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</si>
  <si>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</si>
  <si>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</si>
  <si>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</si>
  <si>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</si>
  <si>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</si>
  <si>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</si>
  <si>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</si>
  <si>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</si>
  <si>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</si>
  <si>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</si>
  <si>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</si>
  <si>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</si>
  <si>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</si>
  <si>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</si>
  <si>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</si>
  <si>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</si>
  <si>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</si>
  <si>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</si>
  <si>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</si>
  <si>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</si>
  <si>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</si>
  <si>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</si>
  <si>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</si>
  <si>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</si>
  <si>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</si>
  <si>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</si>
  <si>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</si>
  <si>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</si>
  <si>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</si>
  <si>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</si>
  <si>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</si>
  <si>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</si>
  <si>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</si>
  <si>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</si>
  <si>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</si>
  <si>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</si>
  <si>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</si>
  <si>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</si>
  <si>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</si>
  <si>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</si>
  <si>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</si>
  <si>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</si>
  <si>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</si>
  <si>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</si>
  <si>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</si>
  <si>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</si>
  <si>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</si>
  <si>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</si>
  <si>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</si>
  <si>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</si>
  <si>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</si>
  <si>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</si>
  <si>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</si>
  <si>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</si>
  <si>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</si>
  <si>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</si>
  <si>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</si>
  <si>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</si>
  <si>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</si>
  <si>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</si>
  <si>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</si>
  <si>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</si>
  <si>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</si>
  <si>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</si>
  <si>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</si>
  <si>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</si>
  <si>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</si>
  <si>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</si>
  <si>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</si>
  <si>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</si>
  <si>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</si>
  <si>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</si>
  <si>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</si>
  <si>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</si>
  <si>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</si>
  <si>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</si>
  <si>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</si>
  <si>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</si>
  <si>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</si>
  <si>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</si>
  <si>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</si>
  <si>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</si>
  <si>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</si>
  <si>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</si>
  <si>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</si>
  <si>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</si>
  <si>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</si>
  <si>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</si>
  <si>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</si>
  <si>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</si>
  <si>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</si>
  <si>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</si>
  <si>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</si>
  <si>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</si>
  <si>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</si>
  <si>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</si>
  <si>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</si>
  <si>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</si>
  <si>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</si>
  <si>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</si>
  <si>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</si>
  <si>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</si>
  <si>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</si>
  <si>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</si>
  <si>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</si>
  <si>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</si>
  <si>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</si>
  <si>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</si>
  <si>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</si>
  <si>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</si>
  <si>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</si>
  <si>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</si>
  <si>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</si>
  <si>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</si>
  <si>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</si>
  <si>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</si>
  <si>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</si>
  <si>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</si>
  <si>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</si>
  <si>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</si>
  <si>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</si>
  <si>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</si>
  <si>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</si>
  <si>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</si>
  <si>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</si>
  <si>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</si>
  <si>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</si>
  <si>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</si>
  <si>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</si>
  <si>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</si>
  <si>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</si>
  <si>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</si>
  <si>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</si>
  <si>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</si>
  <si>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</si>
  <si>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</si>
  <si>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</si>
  <si>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</si>
  <si>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</si>
  <si>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</si>
  <si>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</si>
  <si>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</si>
  <si>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</si>
  <si>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</si>
  <si>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</si>
  <si>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</si>
  <si>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</si>
  <si>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</si>
  <si>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</si>
  <si>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</si>
  <si>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</si>
  <si>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</si>
  <si>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</si>
  <si>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</si>
  <si>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</si>
  <si>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</si>
  <si>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</si>
  <si>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</si>
  <si>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</si>
  <si>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</si>
  <si>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</si>
  <si>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</si>
  <si>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</si>
  <si>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</si>
  <si>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</si>
  <si>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</si>
  <si>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</si>
  <si>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</si>
  <si>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</si>
  <si>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</si>
  <si>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</si>
  <si>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</si>
  <si>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</si>
  <si>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</si>
  <si>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</si>
  <si>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</si>
  <si>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</si>
  <si>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</si>
  <si>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</si>
  <si>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</si>
  <si>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</si>
  <si>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</si>
  <si>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</si>
  <si>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</si>
  <si>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</si>
  <si>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</si>
  <si>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</si>
  <si>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</si>
  <si>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</si>
  <si>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</si>
  <si>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</si>
  <si>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</si>
  <si>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</si>
  <si>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</si>
  <si>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</si>
  <si>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</si>
  <si>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</si>
  <si>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</si>
  <si>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</si>
  <si>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</si>
  <si>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</si>
  <si>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</si>
  <si>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</si>
  <si>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</si>
  <si>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</si>
  <si>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</si>
  <si>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</si>
  <si>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</si>
  <si>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</si>
  <si>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</si>
  <si>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</si>
  <si>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</si>
  <si>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</si>
  <si>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</si>
  <si>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</si>
  <si>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</si>
  <si>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</si>
  <si>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</si>
  <si>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</si>
  <si>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</si>
  <si>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</si>
  <si>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</si>
  <si>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</si>
  <si>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</si>
  <si>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</si>
  <si>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</si>
  <si>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</si>
  <si>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</si>
  <si>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</si>
  <si>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</si>
  <si>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</si>
  <si>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</si>
  <si>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</si>
  <si>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</si>
  <si>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</si>
  <si>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</si>
  <si>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</si>
  <si>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</si>
  <si>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</si>
  <si>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</si>
  <si>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</si>
  <si>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</si>
  <si>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</si>
  <si>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</si>
  <si>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</si>
  <si>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</si>
  <si>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</si>
  <si>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</si>
  <si>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</si>
  <si>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</si>
  <si>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</si>
  <si>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</si>
  <si>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</si>
  <si>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</si>
  <si>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</si>
  <si>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</si>
  <si>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</si>
  <si>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</si>
  <si>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</si>
  <si>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</si>
  <si>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</si>
  <si>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</si>
  <si>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</si>
  <si>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</si>
  <si>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</si>
  <si>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</si>
  <si>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</si>
  <si>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</si>
  <si>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</si>
  <si>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</si>
  <si>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</si>
  <si>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</si>
  <si>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</si>
  <si>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</si>
  <si>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</si>
  <si>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</si>
  <si>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</si>
  <si>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</si>
  <si>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</si>
  <si>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</si>
  <si>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</si>
  <si>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</si>
  <si>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</si>
  <si>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</si>
  <si>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</si>
  <si>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</si>
  <si>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</si>
  <si>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</si>
  <si>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</si>
  <si>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</si>
  <si>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</si>
  <si>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</si>
  <si>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</si>
  <si>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</si>
  <si>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</si>
  <si>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</si>
  <si>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</si>
  <si>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</si>
  <si>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</si>
  <si>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</si>
  <si>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</si>
  <si>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</si>
  <si>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</si>
  <si>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</si>
  <si>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</si>
  <si>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</si>
  <si>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</si>
  <si>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</si>
  <si>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</si>
  <si>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</si>
  <si>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</si>
  <si>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</si>
  <si>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</si>
  <si>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</si>
  <si>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</si>
  <si>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</si>
  <si>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</si>
  <si>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</si>
  <si>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</si>
  <si>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</si>
  <si>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</si>
  <si>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</si>
  <si>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</si>
  <si>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</si>
  <si>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</si>
  <si>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</si>
  <si>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</si>
  <si>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</si>
  <si>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</si>
  <si>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</si>
  <si>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</si>
  <si>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</si>
  <si>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</si>
  <si>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</si>
  <si>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</si>
  <si>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</si>
  <si>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</si>
  <si>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</si>
  <si>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</si>
  <si>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</si>
  <si>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</si>
  <si>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</si>
  <si>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</si>
  <si>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</si>
  <si>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</si>
  <si>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</si>
  <si>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</si>
  <si>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</si>
  <si>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</si>
  <si>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</si>
  <si>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</si>
  <si>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</si>
  <si>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</si>
  <si>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</si>
  <si>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</si>
  <si>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</si>
  <si>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</si>
  <si>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</si>
  <si>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</si>
  <si>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</si>
  <si>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</si>
  <si>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</si>
  <si>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</si>
  <si>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</si>
  <si>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</si>
  <si>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</si>
  <si>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</si>
  <si>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</si>
  <si>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</si>
  <si>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</si>
  <si>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</si>
  <si>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</si>
  <si>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</si>
  <si>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</si>
  <si>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</si>
  <si>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</si>
  <si>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</si>
  <si>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</si>
  <si>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</si>
  <si>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</si>
  <si>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</si>
  <si>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</si>
  <si>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</si>
  <si>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</si>
  <si>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</si>
  <si>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</si>
  <si>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</si>
  <si>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</si>
  <si>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</si>
  <si>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</si>
  <si>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</si>
  <si>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</si>
  <si>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</si>
  <si>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</si>
  <si>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</si>
  <si>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</si>
  <si>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</si>
  <si>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</si>
  <si>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</si>
  <si>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</si>
  <si>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</si>
  <si>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</si>
  <si>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</si>
  <si>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</si>
  <si>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</si>
  <si>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</si>
  <si>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</si>
  <si>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</si>
  <si>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</si>
  <si>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</si>
  <si>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</si>
  <si>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</si>
  <si>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</si>
  <si>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</si>
  <si>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</si>
  <si>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</si>
  <si>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</si>
  <si>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</si>
  <si>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</si>
  <si>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</si>
  <si>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</si>
  <si>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</si>
  <si>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</si>
  <si>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</si>
  <si>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</si>
  <si>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</si>
  <si>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</si>
  <si>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</si>
  <si>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</si>
  <si>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</si>
  <si>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</si>
  <si>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</si>
  <si>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</si>
  <si>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</si>
  <si>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</si>
  <si>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</si>
  <si>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</si>
  <si>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</si>
  <si>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</si>
  <si>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</si>
  <si>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</si>
  <si>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</si>
  <si>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</si>
  <si>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</si>
  <si>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</si>
  <si>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</si>
  <si>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</si>
  <si>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</si>
  <si>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</si>
  <si>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</si>
  <si>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</si>
  <si>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</si>
  <si>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</si>
  <si>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</si>
  <si>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</si>
  <si>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</si>
  <si>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</si>
  <si>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</si>
  <si>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</si>
  <si>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</si>
  <si>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</si>
  <si>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</si>
  <si>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</si>
  <si>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</si>
  <si>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</si>
  <si>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</si>
  <si>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</si>
  <si>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</si>
  <si>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</si>
  <si>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</si>
  <si>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</si>
  <si>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</si>
  <si>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</si>
  <si>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</si>
  <si>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</si>
  <si>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</si>
  <si>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</si>
  <si>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</si>
  <si>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</si>
  <si>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</si>
  <si>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</si>
  <si>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</si>
  <si>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</si>
  <si>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</si>
  <si>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</si>
  <si>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</si>
  <si>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</si>
  <si>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</si>
  <si>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</si>
  <si>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</si>
  <si>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</si>
  <si>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</si>
  <si>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</si>
  <si>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</si>
  <si>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</si>
  <si>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</si>
  <si>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</si>
  <si>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</si>
  <si>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</si>
  <si>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</si>
  <si>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</si>
  <si>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</si>
  <si>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</si>
  <si>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</si>
  <si>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</si>
  <si>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</si>
  <si>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</si>
  <si>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</si>
  <si>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</si>
  <si>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</si>
  <si>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</si>
  <si>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</si>
  <si>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</si>
  <si>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</si>
  <si>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</si>
  <si>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</si>
  <si>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</si>
  <si>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</si>
  <si>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</si>
  <si>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</si>
  <si>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</si>
  <si>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</si>
  <si>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</si>
  <si>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</si>
  <si>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</si>
  <si>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</si>
  <si>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</si>
  <si>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</si>
  <si>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</si>
  <si>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</si>
  <si>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</si>
  <si>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</si>
  <si>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</si>
  <si>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</si>
  <si>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</si>
  <si>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</si>
  <si>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</si>
  <si>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</si>
  <si>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</si>
  <si>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</si>
  <si>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</si>
  <si>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</si>
  <si>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</si>
  <si>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</si>
  <si>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</si>
  <si>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</si>
  <si>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</si>
  <si>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</si>
  <si>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</si>
  <si>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</si>
  <si>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</si>
  <si>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</si>
  <si>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</si>
  <si>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</si>
  <si>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</si>
  <si>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</si>
  <si>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</si>
  <si>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</si>
  <si>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</si>
  <si>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</si>
  <si>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</si>
  <si>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</si>
  <si>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</si>
  <si>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</si>
  <si>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</si>
  <si>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</si>
  <si>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</si>
  <si>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</si>
  <si>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</si>
  <si>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</si>
  <si>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</si>
  <si>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</si>
  <si>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</si>
  <si>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</si>
  <si>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</si>
  <si>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</si>
  <si>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</si>
  <si>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</si>
  <si>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</si>
  <si>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</si>
  <si>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</si>
  <si>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</si>
  <si>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</si>
  <si>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</si>
  <si>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</si>
  <si>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</si>
  <si>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</si>
  <si>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</si>
  <si>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</si>
  <si>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</si>
  <si>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</si>
  <si>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</si>
  <si>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</si>
  <si>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</si>
  <si>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</si>
  <si>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</si>
  <si>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</si>
  <si>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</si>
  <si>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</si>
  <si>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</si>
  <si>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</si>
  <si>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</si>
  <si>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</si>
  <si>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</si>
  <si>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</si>
  <si>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</si>
  <si>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</si>
  <si>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</si>
  <si>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</si>
  <si>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</si>
  <si>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</si>
  <si>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</si>
  <si>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</si>
  <si>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</si>
  <si>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</si>
  <si>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</si>
  <si>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</si>
  <si>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</si>
  <si>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</si>
  <si>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</si>
  <si>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</si>
  <si>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</si>
  <si>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</si>
  <si>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</si>
  <si>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</si>
  <si>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</si>
  <si>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</si>
  <si>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</si>
  <si>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</si>
  <si>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</si>
  <si>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</si>
  <si>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</si>
  <si>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</si>
  <si>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</si>
  <si>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</si>
  <si>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</si>
  <si>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</si>
  <si>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</si>
  <si>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</si>
  <si>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</si>
  <si>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</si>
  <si>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</si>
  <si>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</si>
  <si>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</si>
  <si>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</si>
  <si>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</si>
  <si>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</si>
  <si>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</si>
  <si>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</si>
  <si>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</si>
  <si>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</si>
  <si>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</si>
  <si>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</si>
  <si>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</si>
  <si>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</si>
  <si>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</si>
  <si>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</si>
  <si>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</si>
  <si>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</si>
  <si>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</si>
  <si>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</si>
  <si>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</si>
  <si>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</si>
  <si>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</si>
  <si>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</si>
  <si>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</si>
  <si>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</si>
  <si>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</si>
  <si>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</si>
  <si>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</si>
  <si>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</si>
  <si>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</si>
  <si>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</si>
  <si>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</si>
  <si>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</si>
  <si>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</si>
  <si>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</si>
  <si>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</si>
  <si>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</si>
  <si>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</si>
  <si>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</si>
  <si>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</si>
  <si>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</si>
  <si>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</si>
  <si>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</si>
  <si>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</si>
  <si>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</si>
  <si>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</si>
  <si>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</si>
  <si>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</si>
  <si>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</si>
  <si>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</si>
  <si>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</si>
  <si>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</si>
  <si>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</si>
  <si>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</si>
  <si>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</si>
  <si>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</si>
  <si>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</si>
  <si>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</si>
  <si>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</si>
  <si>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</si>
  <si>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</si>
  <si>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</si>
  <si>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</si>
  <si>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</si>
  <si>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</si>
  <si>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</si>
  <si>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</si>
  <si>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</si>
  <si>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</si>
  <si>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</si>
  <si>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</si>
  <si>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</si>
  <si>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</si>
  <si>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</si>
  <si>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</si>
  <si>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</si>
  <si>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</si>
  <si>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</si>
  <si>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</si>
  <si>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</si>
  <si>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</si>
  <si>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</si>
  <si>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</si>
  <si>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</si>
  <si>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</si>
  <si>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</si>
  <si>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</si>
  <si>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</si>
  <si>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</si>
  <si>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</si>
  <si>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</si>
  <si>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</si>
  <si>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</si>
  <si>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</si>
  <si>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</si>
  <si>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</si>
  <si>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</si>
  <si>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</si>
  <si>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</si>
  <si>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</si>
  <si>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</si>
  <si>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</si>
  <si>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</si>
  <si>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</si>
  <si>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</si>
  <si>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</si>
  <si>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</si>
  <si>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</si>
  <si>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</si>
  <si>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</si>
  <si>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</si>
  <si>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</si>
  <si>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</si>
  <si>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</si>
  <si>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</si>
  <si>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</si>
  <si>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</si>
  <si>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</si>
  <si>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</si>
  <si>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</si>
  <si>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</si>
  <si>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</si>
  <si>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</si>
  <si>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</si>
  <si>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</si>
  <si>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</si>
  <si>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</si>
  <si>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</si>
  <si>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</si>
  <si>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</si>
  <si>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</si>
  <si>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</si>
  <si>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</si>
  <si>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</si>
  <si>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</si>
  <si>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</si>
  <si>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</si>
  <si>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</si>
  <si>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</si>
  <si>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</si>
  <si>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</si>
  <si>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</si>
  <si>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</si>
  <si>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</si>
  <si>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</si>
  <si>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</si>
  <si>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</si>
  <si>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</si>
  <si>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</si>
  <si>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</si>
  <si>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</si>
  <si>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</si>
  <si>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</si>
  <si>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</si>
  <si>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</si>
  <si>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</si>
  <si>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</si>
  <si>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</si>
  <si>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</si>
  <si>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</si>
  <si>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</si>
  <si>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</si>
  <si>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</si>
  <si>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</si>
  <si>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</si>
  <si>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</si>
  <si>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</si>
  <si>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</si>
  <si>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</si>
  <si>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</si>
  <si>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</si>
  <si>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</si>
  <si>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</si>
  <si>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</si>
  <si>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</si>
  <si>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</si>
  <si>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</si>
  <si>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</si>
  <si>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</si>
  <si>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</si>
  <si>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</si>
  <si>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</si>
  <si>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</si>
  <si>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</si>
  <si>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</si>
  <si>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</si>
  <si>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</si>
  <si>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</si>
  <si>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</si>
  <si>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</si>
  <si>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</si>
  <si>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</si>
  <si>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</si>
  <si>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</si>
  <si>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</si>
  <si>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</si>
  <si>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</si>
  <si>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</si>
  <si>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</si>
  <si>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</si>
  <si>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</si>
  <si>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</si>
  <si>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</si>
  <si>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</si>
  <si>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</si>
  <si>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</si>
  <si>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</si>
  <si>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</si>
  <si>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</si>
  <si>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</si>
  <si>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</si>
  <si>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</si>
  <si>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</si>
  <si>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</si>
  <si>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</si>
  <si>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</si>
  <si>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</si>
  <si>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</si>
  <si>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</si>
  <si>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</si>
  <si>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</si>
  <si>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</si>
  <si>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</si>
  <si>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</si>
  <si>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</si>
  <si>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</si>
  <si>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</si>
  <si>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</si>
  <si>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</si>
  <si>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</si>
  <si>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</si>
  <si>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</si>
  <si>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</si>
  <si>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</si>
  <si>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</si>
  <si>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</si>
  <si>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</si>
  <si>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</si>
  <si>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</si>
  <si>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</si>
  <si>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</si>
  <si>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</si>
  <si>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</si>
  <si>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</si>
  <si>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</si>
  <si>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</si>
  <si>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</si>
  <si>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</si>
  <si>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</si>
  <si>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</si>
  <si>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</si>
  <si>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</si>
  <si>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</si>
  <si>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</si>
  <si>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</si>
  <si>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</si>
  <si>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</si>
  <si>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</si>
  <si>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</si>
  <si>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</si>
  <si>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</si>
  <si>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</si>
  <si>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</si>
  <si>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</si>
  <si>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</si>
  <si>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</si>
  <si>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</si>
  <si>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</si>
  <si>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</si>
  <si>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</si>
  <si>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</si>
  <si>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</si>
  <si>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</si>
  <si>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</si>
  <si>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</si>
  <si>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</si>
  <si>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</si>
  <si>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</si>
  <si>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</si>
  <si>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</si>
  <si>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</si>
  <si>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</si>
  <si>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</si>
  <si>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</si>
  <si>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</si>
  <si>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</si>
  <si>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</si>
  <si>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</si>
  <si>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</si>
  <si>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</si>
  <si>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</si>
  <si>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</si>
  <si>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</si>
  <si>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</si>
  <si>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</si>
  <si>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</si>
  <si>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</si>
  <si>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</si>
  <si>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</si>
  <si>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</si>
  <si>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</si>
  <si>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</si>
  <si>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</si>
  <si>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</si>
  <si>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</si>
  <si>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</si>
  <si>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</si>
  <si>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</si>
  <si>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</si>
  <si>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</si>
  <si>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</si>
  <si>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</si>
  <si>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</si>
  <si>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</si>
  <si>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</si>
  <si>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</si>
  <si>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</si>
  <si>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</si>
  <si>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</si>
  <si>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</si>
  <si>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</si>
  <si>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</si>
  <si>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</si>
  <si>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</si>
  <si>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</si>
  <si>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</si>
  <si>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</si>
  <si>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</si>
  <si>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</si>
  <si>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</si>
  <si>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</si>
  <si>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</si>
  <si>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</si>
  <si>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</si>
  <si>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</si>
  <si>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</si>
  <si>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</si>
  <si>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</si>
  <si>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</si>
  <si>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</si>
  <si>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</si>
  <si>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</si>
  <si>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</si>
  <si>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</si>
  <si>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</si>
  <si>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</si>
  <si>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</si>
  <si>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</si>
  <si>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</si>
  <si>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</si>
  <si>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</si>
  <si>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</si>
  <si>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</si>
  <si>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</si>
  <si>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</si>
  <si>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</si>
  <si>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</si>
  <si>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</si>
  <si>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</si>
  <si>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</si>
  <si>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</si>
  <si>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</si>
  <si>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</si>
  <si>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</si>
  <si>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</si>
  <si>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</si>
  <si>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</si>
  <si>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</si>
  <si>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</si>
  <si>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</si>
  <si>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</si>
  <si>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</si>
  <si>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</si>
  <si>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</si>
  <si>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</si>
  <si>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</si>
  <si>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</si>
  <si>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</si>
  <si>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</si>
  <si>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</si>
  <si>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</si>
  <si>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</si>
  <si>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</si>
  <si>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</si>
  <si>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</si>
  <si>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</si>
  <si>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</si>
  <si>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</si>
  <si>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</si>
  <si>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</si>
  <si>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</si>
  <si>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</si>
  <si>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</si>
  <si>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</si>
  <si>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</si>
  <si>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</si>
  <si>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</si>
  <si>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</si>
  <si>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</si>
  <si>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</si>
  <si>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</si>
  <si>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</si>
  <si>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</si>
  <si>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</si>
  <si>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</si>
  <si>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</si>
  <si>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</si>
  <si>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</si>
  <si>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</si>
  <si>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</si>
  <si>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</si>
  <si>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</si>
  <si>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</si>
  <si>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</si>
  <si>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</si>
  <si>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</si>
  <si>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</si>
  <si>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</si>
  <si>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</si>
  <si>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</si>
  <si>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</si>
  <si>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</si>
  <si>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</si>
  <si>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</si>
  <si>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</si>
  <si>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</si>
  <si>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</si>
  <si>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</si>
  <si>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</si>
  <si>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</si>
  <si>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</si>
  <si>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</si>
  <si>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</si>
  <si>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</si>
  <si>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</si>
  <si>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</si>
  <si>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</si>
  <si>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</si>
  <si>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</si>
  <si>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</si>
  <si>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</si>
  <si>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</si>
  <si>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</si>
  <si>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</si>
  <si>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</si>
  <si>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</si>
  <si>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</si>
  <si>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</si>
  <si>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</si>
  <si>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</si>
  <si>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</si>
  <si>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</si>
  <si>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</si>
  <si>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</si>
  <si>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</si>
  <si>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</si>
  <si>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</si>
  <si>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</si>
  <si>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</si>
  <si>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</si>
  <si>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</si>
  <si>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</si>
  <si>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</si>
  <si>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</si>
  <si>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</si>
  <si>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</si>
  <si>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</si>
  <si>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</si>
  <si>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</si>
  <si>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</si>
  <si>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</si>
  <si>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</si>
  <si>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</si>
  <si>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</si>
  <si>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</si>
  <si>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</si>
  <si>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</si>
  <si>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</si>
  <si>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</si>
  <si>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</si>
  <si>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</si>
  <si>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</si>
  <si>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</si>
  <si>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</si>
  <si>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</si>
  <si>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</si>
  <si>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</si>
  <si>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</si>
  <si>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</si>
  <si>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</si>
  <si>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</si>
  <si>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</si>
  <si>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</si>
  <si>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</si>
  <si>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</si>
  <si>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</si>
  <si>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</si>
  <si>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</si>
  <si>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</si>
  <si>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</si>
  <si>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</si>
  <si>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</si>
  <si>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</si>
  <si>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</si>
  <si>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</si>
  <si>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</si>
  <si>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</si>
  <si>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</si>
  <si>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</si>
  <si>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</si>
  <si>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</si>
  <si>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</si>
  <si>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</si>
  <si>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</si>
  <si>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</si>
  <si>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</si>
  <si>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</si>
  <si>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</si>
  <si>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</si>
  <si>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</si>
  <si>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</si>
  <si>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</si>
  <si>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</si>
  <si>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</si>
  <si>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</si>
  <si>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</si>
  <si>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</si>
  <si>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</si>
  <si>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</si>
  <si>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</si>
  <si>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</si>
  <si>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</si>
  <si>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</si>
  <si>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</si>
  <si>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</si>
  <si>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</si>
  <si>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</si>
  <si>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</si>
  <si>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</si>
  <si>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</si>
  <si>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</si>
  <si>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</si>
  <si>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</si>
  <si>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</si>
  <si>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</si>
  <si>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</si>
  <si>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</si>
  <si>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</si>
  <si>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</si>
  <si>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</si>
  <si>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</si>
  <si>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</si>
  <si>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</si>
  <si>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</si>
  <si>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</si>
  <si>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</si>
  <si>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</si>
  <si>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</si>
  <si>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</si>
  <si>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</si>
  <si>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</si>
  <si>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</si>
  <si>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</si>
  <si>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</si>
  <si>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</si>
  <si>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</si>
  <si>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</si>
  <si>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</si>
  <si>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</si>
  <si>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</si>
  <si>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</si>
  <si>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</si>
  <si>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</si>
  <si>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</si>
  <si>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</si>
  <si>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</si>
  <si>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</si>
  <si>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</si>
  <si>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</si>
  <si>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</si>
  <si>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</si>
  <si>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</si>
  <si>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</si>
  <si>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</si>
  <si>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</si>
  <si>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</si>
  <si>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</si>
  <si>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</si>
  <si>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</si>
  <si>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</si>
  <si>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</si>
  <si>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</si>
  <si>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</si>
  <si>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</si>
  <si>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</si>
  <si>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</si>
  <si>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</si>
  <si>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</si>
  <si>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</si>
  <si>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</si>
  <si>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</si>
  <si>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</si>
  <si>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</si>
  <si>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</si>
  <si>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</si>
  <si>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</si>
  <si>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</si>
  <si>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</si>
  <si>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</si>
  <si>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</si>
  <si>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</si>
  <si>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</si>
  <si>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</si>
  <si>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</si>
  <si>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</si>
  <si>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</si>
  <si>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</si>
  <si>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</si>
  <si>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</si>
  <si>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</si>
  <si>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</si>
  <si>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</si>
  <si>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</si>
  <si>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</si>
  <si>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</si>
  <si>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</si>
  <si>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</si>
  <si>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</si>
  <si>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</si>
  <si>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</si>
  <si>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</si>
  <si>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</si>
  <si>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</si>
  <si>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</si>
  <si>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</si>
  <si>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</si>
  <si>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</si>
  <si>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</si>
  <si>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</si>
  <si>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</si>
  <si>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</si>
  <si>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</si>
  <si>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</si>
  <si>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</si>
  <si>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</si>
  <si>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</si>
  <si>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</si>
  <si>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</si>
  <si>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</si>
  <si>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</si>
  <si>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</si>
  <si>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</si>
  <si>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</si>
  <si>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</si>
  <si>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</si>
  <si>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</si>
  <si>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</si>
  <si>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</si>
  <si>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</si>
  <si>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</si>
  <si>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</si>
  <si>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</si>
  <si>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</si>
  <si>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</si>
  <si>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</si>
  <si>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</si>
  <si>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</si>
  <si>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</si>
  <si>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</si>
  <si>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</si>
  <si>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</si>
  <si>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</si>
  <si>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</si>
  <si>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</si>
  <si>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</si>
  <si>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</si>
  <si>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</si>
  <si>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</si>
  <si>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</si>
  <si>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</si>
  <si>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</si>
  <si>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</si>
  <si>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</si>
  <si>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</si>
  <si>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</si>
  <si>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</si>
  <si>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</si>
  <si>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</si>
  <si>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</si>
  <si>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</si>
  <si>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</si>
  <si>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</si>
  <si>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</si>
  <si>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</si>
  <si>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</si>
  <si>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</si>
  <si>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</si>
  <si>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</si>
  <si>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</si>
  <si>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</si>
  <si>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</si>
  <si>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</si>
  <si>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</si>
  <si>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</si>
  <si>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</si>
  <si>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</si>
  <si>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</si>
  <si>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</si>
  <si>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</si>
  <si>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</si>
  <si>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</si>
  <si>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</si>
  <si>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</si>
  <si>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</si>
  <si>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</si>
  <si>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</si>
  <si>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</si>
  <si>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</si>
  <si>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</si>
  <si>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</si>
  <si>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</si>
  <si>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</si>
  <si>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</si>
  <si>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</si>
  <si>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</si>
  <si>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</si>
  <si>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</si>
  <si>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</si>
  <si>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</si>
  <si>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</si>
  <si>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</si>
  <si>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</si>
  <si>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</si>
  <si>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</si>
  <si>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</si>
  <si>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</si>
  <si>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</si>
  <si>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</si>
  <si>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</si>
  <si>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</si>
  <si>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</si>
  <si>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</si>
  <si>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</si>
  <si>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</si>
  <si>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</si>
  <si>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</si>
  <si>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</si>
  <si>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</si>
  <si>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</si>
  <si>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</si>
  <si>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</si>
  <si>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</si>
  <si>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</si>
  <si>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</si>
  <si>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</si>
  <si>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</si>
  <si>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</si>
  <si>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</si>
  <si>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</si>
  <si>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</si>
  <si>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</si>
  <si>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</si>
  <si>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</si>
  <si>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</si>
  <si>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</si>
  <si>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</si>
  <si>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</si>
  <si>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</si>
  <si>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</si>
  <si>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</si>
  <si>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</si>
  <si>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</si>
  <si>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</si>
  <si>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</si>
  <si>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</si>
  <si>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</si>
  <si>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</si>
  <si>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</si>
  <si>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</si>
  <si>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</si>
  <si>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</si>
  <si>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</si>
  <si>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</si>
  <si>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</si>
  <si>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</si>
  <si>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</si>
  <si>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</si>
  <si>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</si>
  <si>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</si>
  <si>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</si>
  <si>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</si>
  <si>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</si>
  <si>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</si>
  <si>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</si>
  <si>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</si>
  <si>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</si>
  <si>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</si>
  <si>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</si>
  <si>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</si>
  <si>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</si>
  <si>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</si>
  <si>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</si>
  <si>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</si>
  <si>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</si>
  <si>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</si>
  <si>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</si>
  <si>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</si>
  <si>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</si>
  <si>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</si>
  <si>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</si>
  <si>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</si>
  <si>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</si>
  <si>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</si>
  <si>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</si>
  <si>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</si>
  <si>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</si>
  <si>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</si>
  <si>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</si>
  <si>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</si>
  <si>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</si>
  <si>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</si>
  <si>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</si>
  <si>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</si>
  <si>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</si>
  <si>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</si>
  <si>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</si>
  <si>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</si>
  <si>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</si>
  <si>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</si>
  <si>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</si>
  <si>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</si>
  <si>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</si>
  <si>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</si>
  <si>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</si>
  <si>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</si>
  <si>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</si>
  <si>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</si>
  <si>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</si>
  <si>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</si>
  <si>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</si>
  <si>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</si>
  <si>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</si>
  <si>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</si>
  <si>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</si>
  <si>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</si>
  <si>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</si>
  <si>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</si>
  <si>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</si>
  <si>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</si>
  <si>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</si>
  <si>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</si>
  <si>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</si>
  <si>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</si>
  <si>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</si>
  <si>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</si>
  <si>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</si>
  <si>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</si>
  <si>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</si>
  <si>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</si>
  <si>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</si>
  <si>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</si>
  <si>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</si>
  <si>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</si>
  <si>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</si>
  <si>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</si>
  <si>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</si>
  <si>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</si>
  <si>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</si>
  <si>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</si>
  <si>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</si>
  <si>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</si>
  <si>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</si>
  <si>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</si>
  <si>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</si>
  <si>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</si>
  <si>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</si>
  <si>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</si>
  <si>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</si>
  <si>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</si>
  <si>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</si>
  <si>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</si>
  <si>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</si>
  <si>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</si>
  <si>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</si>
  <si>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</si>
  <si>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</si>
  <si>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</si>
  <si>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</si>
  <si>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</si>
  <si>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</si>
  <si>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</si>
  <si>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</si>
  <si>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</si>
  <si>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</si>
  <si>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</si>
  <si>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</si>
  <si>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</si>
  <si>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</si>
  <si>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</si>
  <si>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</si>
  <si>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</si>
  <si>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</si>
  <si>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</si>
  <si>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</si>
  <si>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</si>
  <si>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</si>
  <si>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</si>
  <si>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</si>
  <si>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</si>
  <si>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</si>
  <si>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</si>
  <si>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</si>
  <si>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</si>
  <si>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</si>
  <si>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</si>
  <si>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</si>
  <si>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</si>
  <si>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</si>
  <si>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</si>
  <si>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</si>
  <si>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</si>
  <si>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</si>
  <si>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</si>
  <si>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</si>
  <si>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</si>
  <si>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</si>
  <si>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</si>
  <si>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</si>
  <si>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</si>
  <si>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</si>
  <si>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</si>
  <si>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</si>
  <si>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</si>
  <si>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</si>
  <si>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</si>
  <si>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</si>
  <si>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</si>
  <si>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</si>
  <si>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</si>
  <si>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</si>
  <si>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</si>
  <si>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</si>
  <si>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</si>
  <si>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</si>
  <si>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</si>
  <si>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</si>
  <si>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</si>
  <si>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</si>
  <si>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</si>
  <si>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</si>
  <si>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</si>
  <si>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</si>
  <si>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</si>
  <si>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</si>
  <si>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</si>
  <si>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</si>
  <si>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</si>
  <si>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</si>
  <si>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</si>
  <si>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</si>
  <si>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</si>
  <si>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</si>
  <si>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</si>
  <si>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</si>
  <si>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</si>
  <si>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</si>
  <si>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</si>
  <si>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</si>
  <si>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</si>
  <si>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</si>
  <si>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</si>
  <si>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</si>
  <si>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</si>
  <si>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</si>
  <si>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</si>
  <si>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</si>
  <si>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</si>
  <si>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</si>
  <si>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</si>
  <si>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</si>
  <si>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</si>
  <si>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</si>
  <si>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</si>
  <si>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</si>
  <si>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</si>
  <si>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</si>
  <si>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</si>
  <si>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</si>
  <si>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</si>
  <si>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</si>
  <si>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</si>
  <si>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</si>
  <si>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</si>
  <si>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</si>
  <si>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</si>
  <si>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</si>
  <si>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</si>
  <si>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</si>
  <si>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</si>
  <si>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</si>
  <si>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</si>
  <si>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</si>
  <si>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</si>
  <si>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</si>
  <si>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</si>
  <si>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</si>
  <si>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</si>
  <si>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</si>
  <si>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</si>
  <si>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</si>
  <si>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</si>
  <si>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</si>
  <si>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</si>
  <si>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</si>
  <si>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</si>
  <si>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</si>
  <si>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</si>
  <si>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</si>
  <si>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</si>
  <si>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</si>
  <si>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</si>
  <si>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</si>
  <si>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</si>
  <si>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</si>
  <si>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</si>
  <si>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</si>
  <si>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</si>
  <si>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</si>
  <si>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</si>
  <si>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</si>
  <si>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</si>
  <si>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</si>
  <si>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</si>
  <si>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</si>
  <si>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</si>
  <si>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</si>
  <si>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</si>
  <si>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</si>
  <si>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</si>
  <si>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</si>
  <si>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</si>
  <si>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</si>
  <si>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</si>
  <si>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</si>
  <si>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</si>
  <si>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</si>
  <si>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</si>
  <si>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</si>
  <si>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</si>
  <si>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</si>
  <si>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</si>
  <si>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</si>
  <si>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</si>
  <si>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</si>
  <si>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</si>
  <si>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</si>
  <si>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</si>
  <si>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</si>
  <si>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</si>
  <si>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</si>
  <si>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</si>
  <si>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</si>
  <si>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</si>
  <si>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</si>
  <si>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</si>
  <si>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</si>
  <si>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</si>
  <si>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</si>
  <si>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</si>
  <si>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</si>
  <si>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</si>
  <si>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</si>
  <si>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</si>
  <si>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</si>
  <si>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</si>
  <si>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</si>
  <si>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</si>
  <si>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</si>
  <si>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</si>
  <si>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</si>
  <si>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</si>
  <si>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</si>
  <si>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</si>
  <si>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</si>
  <si>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</si>
  <si>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</si>
  <si>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</si>
  <si>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</si>
  <si>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</si>
  <si>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</si>
  <si>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</si>
  <si>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</si>
  <si>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</si>
  <si>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</si>
  <si>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</si>
  <si>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</si>
  <si>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</si>
  <si>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</si>
  <si>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</si>
  <si>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</si>
  <si>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</si>
  <si>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</si>
  <si>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</si>
  <si>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</si>
  <si>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</si>
  <si>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</si>
  <si>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</si>
  <si>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</si>
  <si>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</si>
  <si>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</si>
  <si>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</si>
  <si>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</si>
  <si>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</si>
  <si>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</si>
  <si>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</si>
  <si>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</si>
  <si>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</si>
  <si>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</si>
  <si>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</si>
  <si>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</si>
  <si>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</si>
  <si>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</si>
  <si>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</si>
  <si>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</si>
  <si>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</si>
  <si>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</si>
  <si>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</si>
  <si>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</si>
  <si>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</si>
  <si>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</si>
  <si>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</si>
  <si>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</si>
  <si>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</si>
  <si>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</si>
  <si>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</si>
  <si>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</si>
  <si>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</si>
  <si>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</si>
  <si>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</si>
  <si>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</si>
  <si>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</si>
  <si>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</si>
  <si>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</si>
  <si>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</si>
  <si>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</si>
  <si>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</si>
  <si>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</si>
  <si>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</si>
  <si>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</si>
  <si>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</si>
  <si>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</si>
  <si>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</si>
  <si>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</si>
  <si>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</si>
  <si>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</si>
  <si>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</si>
  <si>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</si>
  <si>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</si>
  <si>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</si>
  <si>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</si>
  <si>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</si>
  <si>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</si>
  <si>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</si>
  <si>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</si>
  <si>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</si>
  <si>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</si>
  <si>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</si>
  <si>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</si>
  <si>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</si>
  <si>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</si>
  <si>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</si>
  <si>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</si>
  <si>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</si>
  <si>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</si>
  <si>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</si>
  <si>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</si>
  <si>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</si>
  <si>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</si>
  <si>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</si>
  <si>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</si>
  <si>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</si>
  <si>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</si>
  <si>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</si>
  <si>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</si>
  <si>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</si>
  <si>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</si>
  <si>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</si>
  <si>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</si>
  <si>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</si>
  <si>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</si>
  <si>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</si>
  <si>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</si>
  <si>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</si>
  <si>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</si>
  <si>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</si>
  <si>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</si>
  <si>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</si>
  <si>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</si>
  <si>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</si>
  <si>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</si>
  <si>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</si>
  <si>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</si>
  <si>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</si>
  <si>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</si>
  <si>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</si>
  <si>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</si>
  <si>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</si>
  <si>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</si>
  <si>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</si>
  <si>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</si>
  <si>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</si>
  <si>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</si>
  <si>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</si>
  <si>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</si>
  <si>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</si>
  <si>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</si>
  <si>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</si>
  <si>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</si>
  <si>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</si>
  <si>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</si>
  <si>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</si>
  <si>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</si>
  <si>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</si>
  <si>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</si>
  <si>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</si>
  <si>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</si>
  <si>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</si>
  <si>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</si>
  <si>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</si>
  <si>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</si>
  <si>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</si>
  <si>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</si>
  <si>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</si>
  <si>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</si>
  <si>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</si>
  <si>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</si>
  <si>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</si>
  <si>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</si>
  <si>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</si>
  <si>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</si>
  <si>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</si>
  <si>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</si>
  <si>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</si>
  <si>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</si>
  <si>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</si>
  <si>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</si>
  <si>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</si>
  <si>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</si>
  <si>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</si>
  <si>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</si>
  <si>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</si>
  <si>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</si>
  <si>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</si>
  <si>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</si>
  <si>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</si>
  <si>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</si>
  <si>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</si>
  <si>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</si>
  <si>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</si>
  <si>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</si>
  <si>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</si>
  <si>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</si>
  <si>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</si>
  <si>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</si>
  <si>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</si>
  <si>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</si>
  <si>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</si>
  <si>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</si>
  <si>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</si>
  <si>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</si>
  <si>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</si>
  <si>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</si>
  <si>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</si>
  <si>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</si>
  <si>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</si>
  <si>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</si>
  <si>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</si>
  <si>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</si>
  <si>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</si>
  <si>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</si>
  <si>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</si>
  <si>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</si>
  <si>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</si>
  <si>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</si>
  <si>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</si>
  <si>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</si>
  <si>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</si>
  <si>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</si>
  <si>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</si>
  <si>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</si>
  <si>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</si>
  <si>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</si>
  <si>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</si>
  <si>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</si>
  <si>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</si>
  <si>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</si>
  <si>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</si>
  <si>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</si>
  <si>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</si>
  <si>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</si>
  <si>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</si>
  <si>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</si>
  <si>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</si>
  <si>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</si>
  <si>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</si>
  <si>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</si>
  <si>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</si>
  <si>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</si>
  <si>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</si>
  <si>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</si>
  <si>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</si>
  <si>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</si>
  <si>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</si>
  <si>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</si>
  <si>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</si>
  <si>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</si>
  <si>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</si>
  <si>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</si>
  <si>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</si>
  <si>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</si>
  <si>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</si>
  <si>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</si>
  <si>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</si>
  <si>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</si>
  <si>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</si>
  <si>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</si>
  <si>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</si>
  <si>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</si>
  <si>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</si>
  <si>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</si>
  <si>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</si>
  <si>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</si>
  <si>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</si>
  <si>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</si>
  <si>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</si>
  <si>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</si>
  <si>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</si>
  <si>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</si>
  <si>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</si>
  <si>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</si>
  <si>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</si>
  <si>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</si>
  <si>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</si>
  <si>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</si>
  <si>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</si>
  <si>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</si>
  <si>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</si>
  <si>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</si>
  <si>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</si>
  <si>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</si>
  <si>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</si>
  <si>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</si>
  <si>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</si>
  <si>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</si>
  <si>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</si>
  <si>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</si>
  <si>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</si>
  <si>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</si>
  <si>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</si>
  <si>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</si>
  <si>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</si>
  <si>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</si>
  <si>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</si>
  <si>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</si>
  <si>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</si>
  <si>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</si>
  <si>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</si>
  <si>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</si>
  <si>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</si>
  <si>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</si>
  <si>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</si>
  <si>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</si>
  <si>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</si>
  <si>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</si>
  <si>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</si>
  <si>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</si>
  <si>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</si>
  <si>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</si>
  <si>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</si>
  <si>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</si>
  <si>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</si>
  <si>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</si>
  <si>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</si>
  <si>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</si>
  <si>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</si>
  <si>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</si>
  <si>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</si>
  <si>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</si>
  <si>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</si>
  <si>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</si>
  <si>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</si>
  <si>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</si>
  <si>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</si>
  <si>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</si>
  <si>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</si>
  <si>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</si>
  <si>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</si>
  <si>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</si>
  <si>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</si>
  <si>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</si>
  <si>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</si>
  <si>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</si>
  <si>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</si>
  <si>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</si>
  <si>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</si>
  <si>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</si>
  <si>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</si>
  <si>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</si>
  <si>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</si>
  <si>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</si>
  <si>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</si>
  <si>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</si>
  <si>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</si>
  <si>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</si>
  <si>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</si>
  <si>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</si>
  <si>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</si>
  <si>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</si>
  <si>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</si>
  <si>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</si>
  <si>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</si>
  <si>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</si>
  <si>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</si>
  <si>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</si>
  <si>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</si>
  <si>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</si>
  <si>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</si>
  <si>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</si>
  <si>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</si>
  <si>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</si>
  <si>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</si>
  <si>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</si>
  <si>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</si>
  <si>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</si>
  <si>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</si>
  <si>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</si>
  <si>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</si>
  <si>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</si>
  <si>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</si>
  <si>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</si>
  <si>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</si>
  <si>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</si>
  <si>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</si>
  <si>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</si>
  <si>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</si>
  <si>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</si>
  <si>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</si>
  <si>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</si>
  <si>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</si>
  <si>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</si>
  <si>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</si>
  <si>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</si>
  <si>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</si>
  <si>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</si>
  <si>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</si>
  <si>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</si>
  <si>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</si>
  <si>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</si>
  <si>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</si>
  <si>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</si>
  <si>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</si>
  <si>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</si>
  <si>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</si>
  <si>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</si>
  <si>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</si>
  <si>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</si>
  <si>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</si>
  <si>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</si>
  <si>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</si>
  <si>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</si>
  <si>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</si>
  <si>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</si>
  <si>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</si>
  <si>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</si>
  <si>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</si>
  <si>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</si>
  <si>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</si>
  <si>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</si>
  <si>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</si>
  <si>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</si>
  <si>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</si>
  <si>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</si>
  <si>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</si>
  <si>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</si>
  <si>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</si>
  <si>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</si>
  <si>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</si>
  <si>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</si>
  <si>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</si>
  <si>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</si>
  <si>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</si>
  <si>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</si>
  <si>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</si>
  <si>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</si>
  <si>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</si>
  <si>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</si>
  <si>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</si>
  <si>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</si>
  <si>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</si>
  <si>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</si>
  <si>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</si>
  <si>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</si>
  <si>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</si>
  <si>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</si>
  <si>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</si>
  <si>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</si>
  <si>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</si>
  <si>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</si>
  <si>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</si>
  <si>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</si>
  <si>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</si>
  <si>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</si>
  <si>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</si>
  <si>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</si>
  <si>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</si>
  <si>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</si>
  <si>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</si>
  <si>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</si>
  <si>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</si>
  <si>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</si>
  <si>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</si>
  <si>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</si>
  <si>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</si>
  <si>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</si>
  <si>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</si>
  <si>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</si>
  <si>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</si>
  <si>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</si>
  <si>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</si>
  <si>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</si>
  <si>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</si>
  <si>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</si>
  <si>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</si>
  <si>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</si>
  <si>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</si>
  <si>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</si>
  <si>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</si>
  <si>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</si>
  <si>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</si>
  <si>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</si>
  <si>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</si>
  <si>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</si>
  <si>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</si>
  <si>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</si>
  <si>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</si>
  <si>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</si>
  <si>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</si>
  <si>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</si>
  <si>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</si>
  <si>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</si>
  <si>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</si>
  <si>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</si>
  <si>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</si>
  <si>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</si>
  <si>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</si>
  <si>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</si>
  <si>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</si>
  <si>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</si>
  <si>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</si>
  <si>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</si>
  <si>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</si>
  <si>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</si>
  <si>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</si>
  <si>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</si>
  <si>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</si>
  <si>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</si>
  <si>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</si>
  <si>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</si>
  <si>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</si>
  <si>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</si>
  <si>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</si>
  <si>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</si>
  <si>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</si>
  <si>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</si>
  <si>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</si>
  <si>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</si>
  <si>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</si>
  <si>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</si>
  <si>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</si>
  <si>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</si>
  <si>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</si>
  <si>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</si>
  <si>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</si>
  <si>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</si>
  <si>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</si>
  <si>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</si>
  <si>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</si>
  <si>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</si>
  <si>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</si>
  <si>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</si>
  <si>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</si>
  <si>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</si>
  <si>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</si>
  <si>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</si>
  <si>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</si>
  <si>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</si>
  <si>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</si>
  <si>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</si>
  <si>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</si>
  <si>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</si>
  <si>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</si>
  <si>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</si>
  <si>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</si>
  <si>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</si>
  <si>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</si>
  <si>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</si>
  <si>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</si>
  <si>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</si>
  <si>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</si>
  <si>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</si>
  <si>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</si>
  <si>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</si>
  <si>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</si>
  <si>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</si>
  <si>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</si>
  <si>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</si>
  <si>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</si>
  <si>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</si>
  <si>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</si>
  <si>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</si>
  <si>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</si>
  <si>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</si>
  <si>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</si>
  <si>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</si>
  <si>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</si>
  <si>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</si>
  <si>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</si>
  <si>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</si>
  <si>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</si>
  <si>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</si>
  <si>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</si>
  <si>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</si>
  <si>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</si>
  <si>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</si>
  <si>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</si>
  <si>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</si>
  <si>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</si>
  <si>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</si>
  <si>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</si>
  <si>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</si>
  <si>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</si>
  <si>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</si>
  <si>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</si>
  <si>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</si>
  <si>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</si>
  <si>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</si>
  <si>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</si>
  <si>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</si>
  <si>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</si>
  <si>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</si>
  <si>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</si>
  <si>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</si>
  <si>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</si>
  <si>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</si>
  <si>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</si>
  <si>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</si>
  <si>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</si>
  <si>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</si>
  <si>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</si>
  <si>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</si>
  <si>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</si>
  <si>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</si>
  <si>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</si>
  <si>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</si>
  <si>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</si>
  <si>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</si>
  <si>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</si>
  <si>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</si>
  <si>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</si>
  <si>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</si>
  <si>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</si>
  <si>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</si>
  <si>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</si>
  <si>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</si>
  <si>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</si>
  <si>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</si>
  <si>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</si>
  <si>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</si>
  <si>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</si>
  <si>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</si>
  <si>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</si>
  <si>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</si>
  <si>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</si>
  <si>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</si>
  <si>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</si>
  <si>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</si>
  <si>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</si>
  <si>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</si>
  <si>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</si>
  <si>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</si>
  <si>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</si>
  <si>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</si>
  <si>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</si>
  <si>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</si>
  <si>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</si>
  <si>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</si>
  <si>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</si>
  <si>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</si>
  <si>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</si>
  <si>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</si>
  <si>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</si>
  <si>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</si>
  <si>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</si>
  <si>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</si>
  <si>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</si>
  <si>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</si>
  <si>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</si>
  <si>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</si>
  <si>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</si>
  <si>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</si>
  <si>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</si>
  <si>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</si>
  <si>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</si>
  <si>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</si>
  <si>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</si>
  <si>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</si>
  <si>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</si>
  <si>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</si>
  <si>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</si>
  <si>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</si>
  <si>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</si>
  <si>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</si>
  <si>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</si>
  <si>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</si>
  <si>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</si>
  <si>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</si>
  <si>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</si>
  <si>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</si>
  <si>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</si>
  <si>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</si>
  <si>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</si>
  <si>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</si>
  <si>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</si>
  <si>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</si>
  <si>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</si>
  <si>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</si>
  <si>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</si>
  <si>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</si>
  <si>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</si>
  <si>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</si>
  <si>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</si>
  <si>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</si>
  <si>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</si>
  <si>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</si>
  <si>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</si>
  <si>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</si>
  <si>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</si>
  <si>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</si>
  <si>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</si>
  <si>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</si>
  <si>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</si>
  <si>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</si>
  <si>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</si>
  <si>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</si>
  <si>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</si>
  <si>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</si>
  <si>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</si>
  <si>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</si>
  <si>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</si>
  <si>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</si>
  <si>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</si>
  <si>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</si>
  <si>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</si>
  <si>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</si>
  <si>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</si>
  <si>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</si>
  <si>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</si>
  <si>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</si>
  <si>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</si>
  <si>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</si>
  <si>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</si>
  <si>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</si>
  <si>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</si>
  <si>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</si>
  <si>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</si>
  <si>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</si>
  <si>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</si>
  <si>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</si>
  <si>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</si>
  <si>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</si>
  <si>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</si>
  <si>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</si>
  <si>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</si>
  <si>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</si>
  <si>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</si>
  <si>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</si>
  <si>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</si>
  <si>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</si>
  <si>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</si>
  <si>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</si>
  <si>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</si>
  <si>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</si>
  <si>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</si>
  <si>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</si>
  <si>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</si>
  <si>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</si>
  <si>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</si>
  <si>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</si>
  <si>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</si>
  <si>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</si>
  <si>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</si>
  <si>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</si>
  <si>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</si>
  <si>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</si>
  <si>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</si>
  <si>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</si>
  <si>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</si>
  <si>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</si>
  <si>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</si>
  <si>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</si>
  <si>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</si>
  <si>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</si>
  <si>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</si>
  <si>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</si>
  <si>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</si>
  <si>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</si>
  <si>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</si>
  <si>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</si>
  <si>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</si>
  <si>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</si>
  <si>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</si>
  <si>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</si>
  <si>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</si>
  <si>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</si>
  <si>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</si>
  <si>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</si>
  <si>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</si>
  <si>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</si>
  <si>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</si>
  <si>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</si>
  <si>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</si>
  <si>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</si>
  <si>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</si>
  <si>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</si>
  <si>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</si>
  <si>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</si>
  <si>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</si>
  <si>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</si>
  <si>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</si>
  <si>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</si>
  <si>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</si>
  <si>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</si>
  <si>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</si>
  <si>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</si>
  <si>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</si>
  <si>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</si>
  <si>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</si>
  <si>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</si>
  <si>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</si>
  <si>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</si>
  <si>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</si>
  <si>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</si>
  <si>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</si>
  <si>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</si>
  <si>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</si>
  <si>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</si>
  <si>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</si>
  <si>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</si>
  <si>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</si>
  <si>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</si>
  <si>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</si>
  <si>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</si>
  <si>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</si>
  <si>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</si>
  <si>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</si>
  <si>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</si>
  <si>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</si>
  <si>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</si>
  <si>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</si>
  <si>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</si>
  <si>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</si>
  <si>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</si>
  <si>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</si>
  <si>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</si>
  <si>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</si>
  <si>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</si>
  <si>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</si>
  <si>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</si>
  <si>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</si>
  <si>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</si>
  <si>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</si>
  <si>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</si>
  <si>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</si>
  <si>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</si>
  <si>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</si>
  <si>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</si>
  <si>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</si>
  <si>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</si>
  <si>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</si>
  <si>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</si>
  <si>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</si>
  <si>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</si>
  <si>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</si>
  <si>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</si>
  <si>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</si>
  <si>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</si>
  <si>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</si>
  <si>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</si>
  <si>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</si>
  <si>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</si>
  <si>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</si>
  <si>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</si>
  <si>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</si>
  <si>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</si>
  <si>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</si>
  <si>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</si>
  <si>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</si>
  <si>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</si>
  <si>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</si>
  <si>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</si>
  <si>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</si>
  <si>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</si>
  <si>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</si>
  <si>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</si>
  <si>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</si>
  <si>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</si>
  <si>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</si>
  <si>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</si>
  <si>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</si>
  <si>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</si>
  <si>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</si>
  <si>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</si>
  <si>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</si>
  <si>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</si>
  <si>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</si>
  <si>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</si>
  <si>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</si>
  <si>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</si>
  <si>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</si>
  <si>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</si>
  <si>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</si>
  <si>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</si>
  <si>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</si>
  <si>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</si>
  <si>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</si>
  <si>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</si>
  <si>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</si>
  <si>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</si>
  <si>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</si>
  <si>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</si>
  <si>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</si>
  <si>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</si>
  <si>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</si>
  <si>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</si>
  <si>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</si>
  <si>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</si>
  <si>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</si>
  <si>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</si>
  <si>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</si>
  <si>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</si>
  <si>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</si>
  <si>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</si>
  <si>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</si>
  <si>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</si>
  <si>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</si>
  <si>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</si>
  <si>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</si>
  <si>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</si>
  <si>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</si>
  <si>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</si>
  <si>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</si>
  <si>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</si>
  <si>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</si>
  <si>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</si>
  <si>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</si>
  <si>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</si>
  <si>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</si>
  <si>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</si>
  <si>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</si>
  <si>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</si>
  <si>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</si>
  <si>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</si>
  <si>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</si>
  <si>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</si>
  <si>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</si>
  <si>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</si>
  <si>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</si>
  <si>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</si>
  <si>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</si>
  <si>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</si>
  <si>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</si>
  <si>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</si>
  <si>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</si>
  <si>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</si>
  <si>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</si>
  <si>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</si>
  <si>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</si>
  <si>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</si>
  <si>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</si>
  <si>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</si>
  <si>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</si>
  <si>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</si>
  <si>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</si>
  <si>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</si>
  <si>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</si>
  <si>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</si>
  <si>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</si>
  <si>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</si>
  <si>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</si>
  <si>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</si>
  <si>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</si>
  <si>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</si>
  <si>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</si>
  <si>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</si>
  <si>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</si>
  <si>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</si>
  <si>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</si>
  <si>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</si>
  <si>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</si>
  <si>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</si>
  <si>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</si>
  <si>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</si>
  <si>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</si>
  <si>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</si>
  <si>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</si>
  <si>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</si>
  <si>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</si>
  <si>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</si>
  <si>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</si>
  <si>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</si>
  <si>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</si>
  <si>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</si>
  <si>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</si>
  <si>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</si>
  <si>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</si>
  <si>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</si>
  <si>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</si>
  <si>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</si>
  <si>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</si>
  <si>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</si>
  <si>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</si>
  <si>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</si>
  <si>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</si>
  <si>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</si>
  <si>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</si>
  <si>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</si>
  <si>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</si>
  <si>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</si>
  <si>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</si>
  <si>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</si>
  <si>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</si>
  <si>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</si>
  <si>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</si>
  <si>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</si>
  <si>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</si>
  <si>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</si>
  <si>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</si>
  <si>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</si>
  <si>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</si>
  <si>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</si>
  <si>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</si>
  <si>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</si>
  <si>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</si>
  <si>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</si>
  <si>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</si>
  <si>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</si>
  <si>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</si>
  <si>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</si>
  <si>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</si>
  <si>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</si>
  <si>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</si>
  <si>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</si>
  <si>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</si>
  <si>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</si>
  <si>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</si>
  <si>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</si>
  <si>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</si>
  <si>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</si>
  <si>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</si>
  <si>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</si>
  <si>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</si>
  <si>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</si>
  <si>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</si>
  <si>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</si>
  <si>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</si>
  <si>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</si>
  <si>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</si>
  <si>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</si>
  <si>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</si>
  <si>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</si>
  <si>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</si>
  <si>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</si>
  <si>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</si>
  <si>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</si>
  <si>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</si>
  <si>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</si>
  <si>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</si>
  <si>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</si>
  <si>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</si>
  <si>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</si>
  <si>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</si>
  <si>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</si>
  <si>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</si>
  <si>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</si>
  <si>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</si>
  <si>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</si>
  <si>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</si>
  <si>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</si>
  <si>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</si>
  <si>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</si>
  <si>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</si>
  <si>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</si>
  <si>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</si>
  <si>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</si>
  <si>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</si>
  <si>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</si>
  <si>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</si>
  <si>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</si>
  <si>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</si>
  <si>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</si>
  <si>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</si>
  <si>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</si>
  <si>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</si>
  <si>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</si>
  <si>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</si>
  <si>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</si>
  <si>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</si>
  <si>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</si>
  <si>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</si>
  <si>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</si>
  <si>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</si>
  <si>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</si>
  <si>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</si>
  <si>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</si>
  <si>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</si>
  <si>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</si>
  <si>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</si>
  <si>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</si>
  <si>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</si>
  <si>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</si>
  <si>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</si>
  <si>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</si>
  <si>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</si>
  <si>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</si>
  <si>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</si>
  <si>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</si>
  <si>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</si>
  <si>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</si>
  <si>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</si>
  <si>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</si>
  <si>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</si>
  <si>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</si>
  <si>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</si>
  <si>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</si>
  <si>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</si>
  <si>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</si>
  <si>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</si>
  <si>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</si>
  <si>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</si>
  <si>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</si>
  <si>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</si>
  <si>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</si>
  <si>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</si>
  <si>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</si>
  <si>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</si>
  <si>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</si>
  <si>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</si>
  <si>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</si>
  <si>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</si>
  <si>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</si>
  <si>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</si>
  <si>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</si>
  <si>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</si>
  <si>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</si>
  <si>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</si>
  <si>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</si>
  <si>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</si>
  <si>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</si>
  <si>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</si>
  <si>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</si>
  <si>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</si>
  <si>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</si>
  <si>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</si>
  <si>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</si>
  <si>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</si>
  <si>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</si>
  <si>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</si>
  <si>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</si>
  <si>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</si>
  <si>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</si>
  <si>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</si>
  <si>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</si>
  <si>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</si>
  <si>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</si>
  <si>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</si>
  <si>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</si>
  <si>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</si>
  <si>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</si>
  <si>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</si>
  <si>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</si>
  <si>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</si>
  <si>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</si>
  <si>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</si>
  <si>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</si>
  <si>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</si>
  <si>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</si>
  <si>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</si>
  <si>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</si>
  <si>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</si>
  <si>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</si>
  <si>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</si>
  <si>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</si>
  <si>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</si>
  <si>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</si>
  <si>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</si>
  <si>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</si>
  <si>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</si>
  <si>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</si>
  <si>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</si>
  <si>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</si>
  <si>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</si>
  <si>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</si>
  <si>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</si>
  <si>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</si>
  <si>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</si>
  <si>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</si>
  <si>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</si>
  <si>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</si>
  <si>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</si>
  <si>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</si>
  <si>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</si>
  <si>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</si>
  <si>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</si>
  <si>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</si>
  <si>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</si>
  <si>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</si>
  <si>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</si>
  <si>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</si>
  <si>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</si>
  <si>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</si>
  <si>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</si>
  <si>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</si>
  <si>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</si>
  <si>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</si>
  <si>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</si>
  <si>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</si>
  <si>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</si>
  <si>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</si>
  <si>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</si>
  <si>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</si>
  <si>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</si>
  <si>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</si>
  <si>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</si>
  <si>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</si>
  <si>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</si>
  <si>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</si>
  <si>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</si>
  <si>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</si>
  <si>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</si>
  <si>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</si>
  <si>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</si>
  <si>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</si>
  <si>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</si>
  <si>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</si>
  <si>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</si>
  <si>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</si>
  <si>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</si>
  <si>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</si>
  <si>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</si>
  <si>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</si>
  <si>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</si>
  <si>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</si>
  <si>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</si>
  <si>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</si>
  <si>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</si>
  <si>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</si>
  <si>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</si>
  <si>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</si>
  <si>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</si>
  <si>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</si>
  <si>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</si>
  <si>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</si>
  <si>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</si>
  <si>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</si>
  <si>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</si>
  <si>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</si>
  <si>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</si>
  <si>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</si>
  <si>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</si>
  <si>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</si>
  <si>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</si>
  <si>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</si>
  <si>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</si>
  <si>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</si>
  <si>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</si>
  <si>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</si>
  <si>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</si>
  <si>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</si>
  <si>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</si>
  <si>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</si>
  <si>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</si>
  <si>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</si>
  <si>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</si>
  <si>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</si>
  <si>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</si>
  <si>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</si>
  <si>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</si>
  <si>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</si>
  <si>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</si>
  <si>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</si>
  <si>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</si>
  <si>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</si>
  <si>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</si>
  <si>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</si>
  <si>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</si>
  <si>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</si>
  <si>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</si>
  <si>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</si>
  <si>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</si>
  <si>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</si>
  <si>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</si>
  <si>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</si>
  <si>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</si>
  <si>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</si>
  <si>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</si>
  <si>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</si>
  <si>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</si>
  <si>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</si>
  <si>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</si>
  <si>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</si>
  <si>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</si>
  <si>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</si>
  <si>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</si>
  <si>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</si>
  <si>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</si>
  <si>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</si>
  <si>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</si>
  <si>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</si>
  <si>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</si>
  <si>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</si>
  <si>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</si>
  <si>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</si>
  <si>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</si>
  <si>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</si>
  <si>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</si>
  <si>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</si>
  <si>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</si>
  <si>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</si>
  <si>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</si>
  <si>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</si>
  <si>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</si>
  <si>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</si>
  <si>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</si>
  <si>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</si>
  <si>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</si>
  <si>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</si>
  <si>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</si>
  <si>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</si>
  <si>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</si>
  <si>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</si>
  <si>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</si>
  <si>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</si>
  <si>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</si>
  <si>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</si>
  <si>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</si>
  <si>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</si>
  <si>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</si>
  <si>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</si>
  <si>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</si>
  <si>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</si>
  <si>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</si>
  <si>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</si>
  <si>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</si>
  <si>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</si>
  <si>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</si>
  <si>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</si>
  <si>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</si>
  <si>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</si>
  <si>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</si>
  <si>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</si>
  <si>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</si>
  <si>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</si>
  <si>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</si>
  <si>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</si>
  <si>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</si>
  <si>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</si>
  <si>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</si>
  <si>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</si>
  <si>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</si>
  <si>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</si>
  <si>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</si>
  <si>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</si>
  <si>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</si>
  <si>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</si>
  <si>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</si>
  <si>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</si>
  <si>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</si>
  <si>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</si>
  <si>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</si>
  <si>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</si>
  <si>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</si>
  <si>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</si>
  <si>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</si>
  <si>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</si>
  <si>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</si>
  <si>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</si>
  <si>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</si>
  <si>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</si>
  <si>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</si>
  <si>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</si>
  <si>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</si>
  <si>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</si>
  <si>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</si>
  <si>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</si>
  <si>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</si>
  <si>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</si>
  <si>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</si>
  <si>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</si>
  <si>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</si>
  <si>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</si>
  <si>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</si>
  <si>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</si>
  <si>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</si>
  <si>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</si>
  <si>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</si>
  <si>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</si>
  <si>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</si>
  <si>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</si>
  <si>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</si>
  <si>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</si>
  <si>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</si>
  <si>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</si>
  <si>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</si>
  <si>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</si>
  <si>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</si>
  <si>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</si>
  <si>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</si>
  <si>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</si>
  <si>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</si>
  <si>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</si>
  <si>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</si>
  <si>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</si>
  <si>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</si>
  <si>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</si>
  <si>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</si>
  <si>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</si>
  <si>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</si>
  <si>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</si>
  <si>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</si>
  <si>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</si>
  <si>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</si>
  <si>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</si>
  <si>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</si>
  <si>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</si>
  <si>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</si>
  <si>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</si>
  <si>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</si>
  <si>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</si>
  <si>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</si>
  <si>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</si>
  <si>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</si>
  <si>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</si>
  <si>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</si>
  <si>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</si>
  <si>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</si>
  <si>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</si>
  <si>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</si>
  <si>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</si>
  <si>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</si>
  <si>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</si>
  <si>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</si>
  <si>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</si>
  <si>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</si>
  <si>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</si>
  <si>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</si>
  <si>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</si>
  <si>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</si>
  <si>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</si>
  <si>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</si>
  <si>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</si>
  <si>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</si>
  <si>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</si>
  <si>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</si>
  <si>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</si>
  <si>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</si>
  <si>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</si>
  <si>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</si>
  <si>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</si>
  <si>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</si>
  <si>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</si>
  <si>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</si>
  <si>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</si>
  <si>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</si>
  <si>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</si>
  <si>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</si>
  <si>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</si>
  <si>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</si>
  <si>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</si>
  <si>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</si>
  <si>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</si>
  <si>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</si>
  <si>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</si>
  <si>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</si>
  <si>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</si>
  <si>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</si>
  <si>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</si>
  <si>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</si>
  <si>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</si>
  <si>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</si>
  <si>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</si>
  <si>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</si>
  <si>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</si>
  <si>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</si>
  <si>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</si>
  <si>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</si>
  <si>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</si>
  <si>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</si>
  <si>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</si>
  <si>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</si>
  <si>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</si>
  <si>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</si>
  <si>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</si>
  <si>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</si>
  <si>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</si>
  <si>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</si>
  <si>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</si>
  <si>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</si>
  <si>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</si>
  <si>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</si>
  <si>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</si>
  <si>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</si>
  <si>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</si>
  <si>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</si>
  <si>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</si>
  <si>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</si>
  <si>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</si>
  <si>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</si>
  <si>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</si>
  <si>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</si>
  <si>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</si>
  <si>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</si>
  <si>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</si>
  <si>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</si>
  <si>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</si>
  <si>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</si>
  <si>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</si>
  <si>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</si>
  <si>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</si>
  <si>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</si>
  <si>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</si>
  <si>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</si>
  <si>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</si>
  <si>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</si>
  <si>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</si>
  <si>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</si>
  <si>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</si>
  <si>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</si>
  <si>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</si>
  <si>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</si>
  <si>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</si>
  <si>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</si>
  <si>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</si>
  <si>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</si>
  <si>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</si>
  <si>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</si>
  <si>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</si>
  <si>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</si>
  <si>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</si>
  <si>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</si>
  <si>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</si>
  <si>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</si>
  <si>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</si>
  <si>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</si>
  <si>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</si>
  <si>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</si>
  <si>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</si>
  <si>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</si>
  <si>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</si>
  <si>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</si>
  <si>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</si>
  <si>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</si>
  <si>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</si>
  <si>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</si>
  <si>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</si>
  <si>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</si>
  <si>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</si>
  <si>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</si>
  <si>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</si>
  <si>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</si>
  <si>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</si>
  <si>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</si>
  <si>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</si>
  <si>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</si>
  <si>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</si>
  <si>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</si>
  <si>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</si>
  <si>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</si>
  <si>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</si>
  <si>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</si>
  <si>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</si>
  <si>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</si>
  <si>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</si>
  <si>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</si>
  <si>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</si>
  <si>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</si>
  <si>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</si>
  <si>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</si>
  <si>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</si>
  <si>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</si>
  <si>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</si>
  <si>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</si>
  <si>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</si>
  <si>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</si>
  <si>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</si>
  <si>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</si>
  <si>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</si>
  <si>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</si>
  <si>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</si>
  <si>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</si>
  <si>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</si>
  <si>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</si>
  <si>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</si>
  <si>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</si>
  <si>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</si>
  <si>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</si>
  <si>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</si>
  <si>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</si>
  <si>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</si>
  <si>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</si>
  <si>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</si>
  <si>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</si>
  <si>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</si>
  <si>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</si>
  <si>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</si>
  <si>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</si>
  <si>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</si>
  <si>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</si>
  <si>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</si>
  <si>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</si>
  <si>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</si>
  <si>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</si>
  <si>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</si>
  <si>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</si>
  <si>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</si>
  <si>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</si>
  <si>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</si>
  <si>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</si>
  <si>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</si>
  <si>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</si>
  <si>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</si>
  <si>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</si>
  <si>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</si>
  <si>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</si>
  <si>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</si>
  <si>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</si>
  <si>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</si>
  <si>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</si>
  <si>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</si>
  <si>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</si>
  <si>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</si>
  <si>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</si>
  <si>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</si>
  <si>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</si>
  <si>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</si>
  <si>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</si>
  <si>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</si>
  <si>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</si>
  <si>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</si>
  <si>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</si>
  <si>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</si>
  <si>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</si>
  <si>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</si>
  <si>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</si>
  <si>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</si>
  <si>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</si>
  <si>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</si>
  <si>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</si>
  <si>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</si>
  <si>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</si>
  <si>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</si>
  <si>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</si>
  <si>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</si>
  <si>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</si>
  <si>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</si>
  <si>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</si>
  <si>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</si>
  <si>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</si>
  <si>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</si>
  <si>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</si>
  <si>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</si>
  <si>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</si>
  <si>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</si>
  <si>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</si>
  <si>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</si>
  <si>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</si>
  <si>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</si>
  <si>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</si>
  <si>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</si>
  <si>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</si>
  <si>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</si>
  <si>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</si>
  <si>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</si>
  <si>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</si>
  <si>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</si>
  <si>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</si>
  <si>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</si>
  <si>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</si>
  <si>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</si>
  <si>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</si>
  <si>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</si>
  <si>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</si>
  <si>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</si>
  <si>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</si>
  <si>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</si>
  <si>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</si>
  <si>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</si>
  <si>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</si>
  <si>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</si>
  <si>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</si>
  <si>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</si>
  <si>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</si>
  <si>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</si>
  <si>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</si>
  <si>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</si>
  <si>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</si>
  <si>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</si>
  <si>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</si>
  <si>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</si>
  <si>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</si>
  <si>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</si>
  <si>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</si>
  <si>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</si>
  <si>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</si>
  <si>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</si>
  <si>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</si>
  <si>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</si>
  <si>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</si>
  <si>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</si>
  <si>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</si>
  <si>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</si>
  <si>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</si>
  <si>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</si>
  <si>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</si>
  <si>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</si>
  <si>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</si>
  <si>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</si>
  <si>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</si>
  <si>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</si>
  <si>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</si>
  <si>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</si>
  <si>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</si>
  <si>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</si>
  <si>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</si>
  <si>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</si>
  <si>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</si>
  <si>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</si>
  <si>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</si>
  <si>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</si>
  <si>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</si>
  <si>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</si>
  <si>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</si>
  <si>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</si>
  <si>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</si>
  <si>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</si>
  <si>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</si>
  <si>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</si>
  <si>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</si>
  <si>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</si>
  <si>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</si>
  <si>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</si>
  <si>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</si>
  <si>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</si>
  <si>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</si>
  <si>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</si>
  <si>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</si>
  <si>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</si>
  <si>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</si>
  <si>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</si>
  <si>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</si>
  <si>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</si>
  <si>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</si>
  <si>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</si>
  <si>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</si>
  <si>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</si>
  <si>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</si>
  <si>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</si>
  <si>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</si>
  <si>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</si>
  <si>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</si>
  <si>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</si>
  <si>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</si>
  <si>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</si>
  <si>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</si>
  <si>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</si>
  <si>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</si>
  <si>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</si>
  <si>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</si>
  <si>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</si>
  <si>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</si>
  <si>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</si>
  <si>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</si>
  <si>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</si>
  <si>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</si>
  <si>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</si>
  <si>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</si>
  <si>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</si>
  <si>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</si>
  <si>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</si>
  <si>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</si>
  <si>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</si>
  <si>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</si>
  <si>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</si>
  <si>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</si>
  <si>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</si>
  <si>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</si>
  <si>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</si>
  <si>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</si>
  <si>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</si>
  <si>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</si>
  <si>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</si>
  <si>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</si>
  <si>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</si>
  <si>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</si>
  <si>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</si>
  <si>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</si>
  <si>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</si>
  <si>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</si>
  <si>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</si>
  <si>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</si>
  <si>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</si>
  <si>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</si>
  <si>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</si>
  <si>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</si>
  <si>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</si>
  <si>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</si>
  <si>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</si>
  <si>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</si>
  <si>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</si>
  <si>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</si>
  <si>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</si>
  <si>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</si>
  <si>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</si>
  <si>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</si>
  <si>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</si>
  <si>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</si>
  <si>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</si>
  <si>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</si>
  <si>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</si>
  <si>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</si>
  <si>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</si>
  <si>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</si>
  <si>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</si>
  <si>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</si>
  <si>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</si>
  <si>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</si>
  <si>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</si>
  <si>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</si>
  <si>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</si>
  <si>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</si>
  <si>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</si>
  <si>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</si>
  <si>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</si>
  <si>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</si>
  <si>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</si>
  <si>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</si>
  <si>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</si>
  <si>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</si>
  <si>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</si>
  <si>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</si>
  <si>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</si>
  <si>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</si>
  <si>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</si>
  <si>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</si>
  <si>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</si>
  <si>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</si>
  <si>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</si>
  <si>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</si>
  <si>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</si>
  <si>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</si>
  <si>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</si>
  <si>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</si>
  <si>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</si>
  <si>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</si>
  <si>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</si>
  <si>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</si>
  <si>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</si>
  <si>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</si>
  <si>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</si>
  <si>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</si>
  <si>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</si>
  <si>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</si>
  <si>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</si>
  <si>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</si>
  <si>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</si>
  <si>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</si>
  <si>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</si>
  <si>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</si>
  <si>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</si>
  <si>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</si>
  <si>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</si>
  <si>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</si>
  <si>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</si>
  <si>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</si>
  <si>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</si>
  <si>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</si>
  <si>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</si>
  <si>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</si>
  <si>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</si>
  <si>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</si>
  <si>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</si>
  <si>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</si>
  <si>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</si>
  <si>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</si>
  <si>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</si>
  <si>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</si>
  <si>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</si>
  <si>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</si>
  <si>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</si>
  <si>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</si>
  <si>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</si>
  <si>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</si>
  <si>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</si>
  <si>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</si>
  <si>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</si>
  <si>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</si>
  <si>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</si>
  <si>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</si>
  <si>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</si>
  <si>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</si>
  <si>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</si>
  <si>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</si>
  <si>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</si>
  <si>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</si>
  <si>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</si>
  <si>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</si>
  <si>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</si>
  <si>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</si>
  <si>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</si>
  <si>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</si>
  <si>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</si>
  <si>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</si>
  <si>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</si>
  <si>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</si>
  <si>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</si>
  <si>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</si>
  <si>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</si>
  <si>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</si>
  <si>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</si>
  <si>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</si>
  <si>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</si>
  <si>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</si>
  <si>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</si>
  <si>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</si>
  <si>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</si>
  <si>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</si>
  <si>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</si>
  <si>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</si>
  <si>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</si>
  <si>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</si>
  <si>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</si>
  <si>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</si>
  <si>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</si>
  <si>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</si>
  <si>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</si>
  <si>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</si>
  <si>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</si>
  <si>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</si>
  <si>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</si>
  <si>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</si>
  <si>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</si>
  <si>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</si>
  <si>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</si>
  <si>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</si>
  <si>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</si>
  <si>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</si>
  <si>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</si>
  <si>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</si>
  <si>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</si>
  <si>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</si>
  <si>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</si>
  <si>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</si>
  <si>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</si>
  <si>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</si>
  <si>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</si>
  <si>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</si>
  <si>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</si>
  <si>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</si>
  <si>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</si>
  <si>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</si>
  <si>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</si>
  <si>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</si>
  <si>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</si>
  <si>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</si>
  <si>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</si>
  <si>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</si>
  <si>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</si>
  <si>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</si>
  <si>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</si>
  <si>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</si>
  <si>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</si>
  <si>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</si>
  <si>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</si>
  <si>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</si>
  <si>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</si>
  <si>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</si>
  <si>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</si>
  <si>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</si>
  <si>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</si>
  <si>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</si>
  <si>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</si>
  <si>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</si>
  <si>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</si>
  <si>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</si>
  <si>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</si>
  <si>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</si>
  <si>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</si>
  <si>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</si>
  <si>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</si>
  <si>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</si>
  <si>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</si>
  <si>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</si>
  <si>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</si>
  <si>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</si>
  <si>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</si>
  <si>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</si>
  <si>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</si>
  <si>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</si>
  <si>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</si>
  <si>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</si>
  <si>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</si>
  <si>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</si>
  <si>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</si>
  <si>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</si>
  <si>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</si>
  <si>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</si>
  <si>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</si>
  <si>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</si>
  <si>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</si>
  <si>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</si>
  <si>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</si>
  <si>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</si>
  <si>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</si>
  <si>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</si>
  <si>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</si>
  <si>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</si>
  <si>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</si>
  <si>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</si>
  <si>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</si>
  <si>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</si>
  <si>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</si>
  <si>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</si>
  <si>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</si>
  <si>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</si>
  <si>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</si>
  <si>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</si>
  <si>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</si>
  <si>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</si>
  <si>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</si>
  <si>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</si>
  <si>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</si>
  <si>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</si>
  <si>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</si>
  <si>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</si>
  <si>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</si>
  <si>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</si>
  <si>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</si>
  <si>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</si>
  <si>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</si>
  <si>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</si>
  <si>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</si>
  <si>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</si>
  <si>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</si>
  <si>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</si>
  <si>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</si>
  <si>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</si>
  <si>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</si>
  <si>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</si>
  <si>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</si>
  <si>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</si>
  <si>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</si>
  <si>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</si>
  <si>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</si>
  <si>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</si>
  <si>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</si>
  <si>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</si>
  <si>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</si>
  <si>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</si>
  <si>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</si>
  <si>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</si>
  <si>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</si>
  <si>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</si>
  <si>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</si>
  <si>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</si>
  <si>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</si>
  <si>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</si>
  <si>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</si>
  <si>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</si>
  <si>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</si>
  <si>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</si>
  <si>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</si>
  <si>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</si>
  <si>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</si>
  <si>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</si>
  <si>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</si>
  <si>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</si>
  <si>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</si>
  <si>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</si>
  <si>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</si>
  <si>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</si>
  <si>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</si>
  <si>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</si>
  <si>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</si>
  <si>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</si>
  <si>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</si>
  <si>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</si>
  <si>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</si>
  <si>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</si>
  <si>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</si>
  <si>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</si>
  <si>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</si>
  <si>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</si>
  <si>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</si>
  <si>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</si>
  <si>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</si>
  <si>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</si>
  <si>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</si>
  <si>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</si>
  <si>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</si>
  <si>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</si>
  <si>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</si>
  <si>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</si>
  <si>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</si>
  <si>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</si>
  <si>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</si>
  <si>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</si>
  <si>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</si>
  <si>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</si>
  <si>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</si>
  <si>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</si>
  <si>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</si>
  <si>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</si>
  <si>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</si>
  <si>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</si>
  <si>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</si>
  <si>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</si>
  <si>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</si>
  <si>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</si>
  <si>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</si>
  <si>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</si>
  <si>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</si>
  <si>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</si>
  <si>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</si>
  <si>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</si>
  <si>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</si>
  <si>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</si>
  <si>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</si>
  <si>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</si>
  <si>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</si>
  <si>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</si>
  <si>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</si>
  <si>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</si>
  <si>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</si>
  <si>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</si>
  <si>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</si>
  <si>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</si>
  <si>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</si>
  <si>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</si>
  <si>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</si>
  <si>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</si>
  <si>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</si>
  <si>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</si>
  <si>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</si>
  <si>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</si>
  <si>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</si>
  <si>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</si>
  <si>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</si>
  <si>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</si>
  <si>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</si>
  <si>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</si>
  <si>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</si>
  <si>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</si>
  <si>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</si>
  <si>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</si>
  <si>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</si>
  <si>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</si>
  <si>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</si>
  <si>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</si>
  <si>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</si>
  <si>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</si>
  <si>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</si>
  <si>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</si>
  <si>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</si>
  <si>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</si>
  <si>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</si>
  <si>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</si>
  <si>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</si>
  <si>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</si>
  <si>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</si>
  <si>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</si>
  <si>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</si>
  <si>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</si>
  <si>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</si>
  <si>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</si>
  <si>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</si>
  <si>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</si>
  <si>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</si>
  <si>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</si>
  <si>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</si>
  <si>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</si>
  <si>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</si>
  <si>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</si>
  <si>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</si>
  <si>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</si>
  <si>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</si>
  <si>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</si>
  <si>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</si>
  <si>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</si>
  <si>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</si>
  <si>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</si>
  <si>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</si>
  <si>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</si>
  <si>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</si>
  <si>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</si>
  <si>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</si>
  <si>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</si>
  <si>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</si>
  <si>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</si>
  <si>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</si>
  <si>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</si>
  <si>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</si>
  <si>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</si>
  <si>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</si>
  <si>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</si>
  <si>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</si>
  <si>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</si>
  <si>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</si>
  <si>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</si>
  <si>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</si>
  <si>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</si>
  <si>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</si>
  <si>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</si>
  <si>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</si>
  <si>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</si>
  <si>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</si>
  <si>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</si>
  <si>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</si>
  <si>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</si>
  <si>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</si>
  <si>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</si>
  <si>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</si>
  <si>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</si>
  <si>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</si>
  <si>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</si>
  <si>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</si>
  <si>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</si>
  <si>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</si>
  <si>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</si>
  <si>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</si>
  <si>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</si>
  <si>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</si>
  <si>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</si>
  <si>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</si>
  <si>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</si>
  <si>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</si>
  <si>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</si>
  <si>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</si>
  <si>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</si>
  <si>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</si>
  <si>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</si>
  <si>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</si>
  <si>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</si>
  <si>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</si>
  <si>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</si>
  <si>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</si>
  <si>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</si>
  <si>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</si>
  <si>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</si>
  <si>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</si>
  <si>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</si>
  <si>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</si>
  <si>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</si>
  <si>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</si>
  <si>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</si>
  <si>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</si>
  <si>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</si>
  <si>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</si>
  <si>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</si>
  <si>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</si>
  <si>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</si>
  <si>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</si>
  <si>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</si>
  <si>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</si>
  <si>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</si>
  <si>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</si>
  <si>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</si>
  <si>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</si>
  <si>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</si>
  <si>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</si>
  <si>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</si>
  <si>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</si>
  <si>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</si>
  <si>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</si>
  <si>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</si>
  <si>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</si>
  <si>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</si>
  <si>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</si>
  <si>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</si>
  <si>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</si>
  <si>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</si>
  <si>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</si>
  <si>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</si>
  <si>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</si>
  <si>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</si>
  <si>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</si>
  <si>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</si>
  <si>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</si>
  <si>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</si>
  <si>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</si>
  <si>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</si>
  <si>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</si>
  <si>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</si>
  <si>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</si>
  <si>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</si>
  <si>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</si>
  <si>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</si>
  <si>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</si>
  <si>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</si>
  <si>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</si>
  <si>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</si>
  <si>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</si>
  <si>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</si>
  <si>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</si>
  <si>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</si>
  <si>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</si>
  <si>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</si>
  <si>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</si>
  <si>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</si>
  <si>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</si>
  <si>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</si>
  <si>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</si>
  <si>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</si>
  <si>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</si>
  <si>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</si>
  <si>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</si>
  <si>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</si>
  <si>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</si>
  <si>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</si>
  <si>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</si>
  <si>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</si>
  <si>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</si>
  <si>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</si>
  <si>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</si>
  <si>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</si>
  <si>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</si>
  <si>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</si>
  <si>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</si>
  <si>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</si>
  <si>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</si>
  <si>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</si>
  <si>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</si>
  <si>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</si>
  <si>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</si>
  <si>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</si>
  <si>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</si>
  <si>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</si>
  <si>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</si>
  <si>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</si>
  <si>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</si>
  <si>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</si>
  <si>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</si>
  <si>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</si>
  <si>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</si>
  <si>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</si>
  <si>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</si>
  <si>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</si>
  <si>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</si>
  <si>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</si>
  <si>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</si>
  <si>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</si>
  <si>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</si>
  <si>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</si>
  <si>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</si>
  <si>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</si>
  <si>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</si>
  <si>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</si>
  <si>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</si>
  <si>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</si>
  <si>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</si>
  <si>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</si>
  <si>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</si>
  <si>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</si>
  <si>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</si>
  <si>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</si>
  <si>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</si>
  <si>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</si>
  <si>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</si>
  <si>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</si>
  <si>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</si>
  <si>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</si>
  <si>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</si>
  <si>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</si>
  <si>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</si>
  <si>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</si>
  <si>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</si>
  <si>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</si>
  <si>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</si>
  <si>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</si>
  <si>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</si>
  <si>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</si>
  <si>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</si>
  <si>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</si>
  <si>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</si>
  <si>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</si>
  <si>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</si>
  <si>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</si>
  <si>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</si>
  <si>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</si>
  <si>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</si>
  <si>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</si>
  <si>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</si>
  <si>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</si>
  <si>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</si>
  <si>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</si>
  <si>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</si>
  <si>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</si>
  <si>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</si>
  <si>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</si>
  <si>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</si>
  <si>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</si>
  <si>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</si>
  <si>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</si>
  <si>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</si>
  <si>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</si>
  <si>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</si>
  <si>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</si>
  <si>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</si>
  <si>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</si>
  <si>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</si>
  <si>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</si>
  <si>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</si>
  <si>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</si>
  <si>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</si>
  <si>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</si>
  <si>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</si>
  <si>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</si>
  <si>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</si>
  <si>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</si>
  <si>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</si>
  <si>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</si>
  <si>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</si>
  <si>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</si>
  <si>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</si>
  <si>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</si>
  <si>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</si>
  <si>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</si>
  <si>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</si>
  <si>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</si>
  <si>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</si>
  <si>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</si>
  <si>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</si>
  <si>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</si>
  <si>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</si>
  <si>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</si>
  <si>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</si>
  <si>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</si>
  <si>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</si>
  <si>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</si>
  <si>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</si>
  <si>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</si>
  <si>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</si>
  <si>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</si>
  <si>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</si>
  <si>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</si>
  <si>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</si>
  <si>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</si>
  <si>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</si>
  <si>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</si>
  <si>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</si>
  <si>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</si>
  <si>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</si>
  <si>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</si>
  <si>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</si>
  <si>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</si>
  <si>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</si>
  <si>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</si>
  <si>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</si>
  <si>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</si>
  <si>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</si>
  <si>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</si>
  <si>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</si>
  <si>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</si>
  <si>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</si>
  <si>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</si>
  <si>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</si>
  <si>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</si>
  <si>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</si>
  <si>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</si>
  <si>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</si>
  <si>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</si>
  <si>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</si>
  <si>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</si>
  <si>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</si>
  <si>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</si>
  <si>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</si>
  <si>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</si>
  <si>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</si>
  <si>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</si>
  <si>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</si>
  <si>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</si>
  <si>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</si>
  <si>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</si>
  <si>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</si>
  <si>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</si>
  <si>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</si>
  <si>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</si>
  <si>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</si>
  <si>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</si>
  <si>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</si>
  <si>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</si>
  <si>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</si>
  <si>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</si>
  <si>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</si>
  <si>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</si>
  <si>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</si>
  <si>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</si>
  <si>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</si>
  <si>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</si>
  <si>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</si>
  <si>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</si>
  <si>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</si>
  <si>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</si>
  <si>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</si>
  <si>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</si>
  <si>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</si>
  <si>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</si>
  <si>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</si>
  <si>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</si>
  <si>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</si>
  <si>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</si>
  <si>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</si>
  <si>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</si>
  <si>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</si>
  <si>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</si>
  <si>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</si>
  <si>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</si>
  <si>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</si>
  <si>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</si>
  <si>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</si>
  <si>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</si>
  <si>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</si>
  <si>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</si>
  <si>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</si>
  <si>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</si>
  <si>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</si>
  <si>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</si>
  <si>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</si>
  <si>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</si>
  <si>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</si>
  <si>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</si>
  <si>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</si>
  <si>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</si>
  <si>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</si>
  <si>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</si>
  <si>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</si>
  <si>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</si>
  <si>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</si>
  <si>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</si>
  <si>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</si>
  <si>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</si>
  <si>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</si>
  <si>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</si>
  <si>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</si>
  <si>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</si>
  <si>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</si>
  <si>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</si>
  <si>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</si>
  <si>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</si>
  <si>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</si>
  <si>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</si>
  <si>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</si>
  <si>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</si>
  <si>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</si>
  <si>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</si>
  <si>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</si>
  <si>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</si>
  <si>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</si>
  <si>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</si>
  <si>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</si>
  <si>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</si>
  <si>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</si>
  <si>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</si>
  <si>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</si>
  <si>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</si>
  <si>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</si>
  <si>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</si>
  <si>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</si>
  <si>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</si>
  <si>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</si>
  <si>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</si>
  <si>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</si>
  <si>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</si>
  <si>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</si>
  <si>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</si>
  <si>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</si>
  <si>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</si>
  <si>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</si>
  <si>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</si>
  <si>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</si>
  <si>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</si>
  <si>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</si>
  <si>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</si>
  <si>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</si>
  <si>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</si>
  <si>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</si>
  <si>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</si>
  <si>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</si>
  <si>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</si>
  <si>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</si>
  <si>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</si>
  <si>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</si>
  <si>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</si>
  <si>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</si>
  <si>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</si>
  <si>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</si>
  <si>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</si>
  <si>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</si>
  <si>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</si>
  <si>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</si>
  <si>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</si>
  <si>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</si>
  <si>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</si>
  <si>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</si>
  <si>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</si>
  <si>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</si>
  <si>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</si>
  <si>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</si>
  <si>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</si>
  <si>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</si>
  <si>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</si>
  <si>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</si>
  <si>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</si>
  <si>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</si>
  <si>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</si>
  <si>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</si>
  <si>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</si>
  <si>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</si>
  <si>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</si>
  <si>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</si>
  <si>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</si>
  <si>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</si>
  <si>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</si>
  <si>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</si>
  <si>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</si>
  <si>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</si>
  <si>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</si>
  <si>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</si>
  <si>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</si>
  <si>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</si>
  <si>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</si>
  <si>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</si>
  <si>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</si>
  <si>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</si>
  <si>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</si>
  <si>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</si>
  <si>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</si>
  <si>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</si>
  <si>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</si>
  <si>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</si>
  <si>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</si>
  <si>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</si>
  <si>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</si>
  <si>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</si>
  <si>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</si>
  <si>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</si>
  <si>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</si>
  <si>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</si>
  <si>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</si>
  <si>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</si>
  <si>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</si>
  <si>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</si>
  <si>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</si>
  <si>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</si>
  <si>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</si>
  <si>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</si>
  <si>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</si>
  <si>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</si>
  <si>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</si>
  <si>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</si>
  <si>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</si>
  <si>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</si>
  <si>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</si>
  <si>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</si>
  <si>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</si>
  <si>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</si>
  <si>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</si>
  <si>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</si>
  <si>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</si>
  <si>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</si>
  <si>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</si>
  <si>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</si>
  <si>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</si>
  <si>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</si>
  <si>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</si>
  <si>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</si>
  <si>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</si>
  <si>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</si>
  <si>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</si>
  <si>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</si>
  <si>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</si>
  <si>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</si>
  <si>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</si>
  <si>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</si>
  <si>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</si>
  <si>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</si>
  <si>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</si>
  <si>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</si>
  <si>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</si>
  <si>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</si>
  <si>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</si>
  <si>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</si>
  <si>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</si>
  <si>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</si>
  <si>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</si>
  <si>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</si>
  <si>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</si>
  <si>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</si>
  <si>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</si>
  <si>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</si>
  <si>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</si>
  <si>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</si>
  <si>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</si>
  <si>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</si>
  <si>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</si>
  <si>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</si>
  <si>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</si>
  <si>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</si>
  <si>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</si>
  <si>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</si>
  <si>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</si>
  <si>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</si>
  <si>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</si>
  <si>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</si>
  <si>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</si>
  <si>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</si>
  <si>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</si>
  <si>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</si>
  <si>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</si>
  <si>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</si>
  <si>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</si>
  <si>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</si>
  <si>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</si>
  <si>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</si>
  <si>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</si>
  <si>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</si>
  <si>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</si>
  <si>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</si>
  <si>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</si>
  <si>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</si>
  <si>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</si>
  <si>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</si>
  <si>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</si>
  <si>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</si>
  <si>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</si>
  <si>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</si>
  <si>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</si>
  <si>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</si>
  <si>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</si>
  <si>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</si>
  <si>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</si>
  <si>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</si>
  <si>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</si>
  <si>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</si>
  <si>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</si>
  <si>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</si>
  <si>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</si>
  <si>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</si>
  <si>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</si>
  <si>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</si>
  <si>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</si>
  <si>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</si>
  <si>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</si>
  <si>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</si>
  <si>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</si>
  <si>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</si>
  <si>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</si>
  <si>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</si>
  <si>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</si>
  <si>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</si>
  <si>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</si>
  <si>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</si>
  <si>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</si>
  <si>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</si>
  <si>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</si>
  <si>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</si>
  <si>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</si>
  <si>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</si>
  <si>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</si>
  <si>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</si>
  <si>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</si>
  <si>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</si>
  <si>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</si>
  <si>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</si>
  <si>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</si>
  <si>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</si>
  <si>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</si>
  <si>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</si>
  <si>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</si>
  <si>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</si>
  <si>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</si>
  <si>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</si>
  <si>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</si>
  <si>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</si>
  <si>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</si>
  <si>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</si>
  <si>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</si>
  <si>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</si>
  <si>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</si>
  <si>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</si>
  <si>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</si>
  <si>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</si>
  <si>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</si>
  <si>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</si>
  <si>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</si>
  <si>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</si>
  <si>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</si>
  <si>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</si>
  <si>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</si>
  <si>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</si>
  <si>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</si>
  <si>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</si>
  <si>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</si>
  <si>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</si>
  <si>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</si>
  <si>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</si>
  <si>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</si>
  <si>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</si>
  <si>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</si>
  <si>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</si>
  <si>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</si>
  <si>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</si>
  <si>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</si>
  <si>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</si>
  <si>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</si>
  <si>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</si>
  <si>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</si>
  <si>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</si>
  <si>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</si>
  <si>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</si>
  <si>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</si>
  <si>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</si>
  <si>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</si>
  <si>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</si>
  <si>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</si>
  <si>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</si>
  <si>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</si>
  <si>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</si>
  <si>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</si>
  <si>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</si>
  <si>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</si>
  <si>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</si>
  <si>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</si>
  <si>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</si>
  <si>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</si>
  <si>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</si>
  <si>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</si>
  <si>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</si>
  <si>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</si>
  <si>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</si>
  <si>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</si>
  <si>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</si>
  <si>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</si>
  <si>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</si>
  <si>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</si>
  <si>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</si>
  <si>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</si>
  <si>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</si>
  <si>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</si>
  <si>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</si>
  <si>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</si>
  <si>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</si>
  <si>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</si>
  <si>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</si>
  <si>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</si>
  <si>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</si>
  <si>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</si>
  <si>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</si>
  <si>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</si>
  <si>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</si>
  <si>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</si>
  <si>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</si>
  <si>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</si>
  <si>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</si>
  <si>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</si>
  <si>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</si>
  <si>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</si>
  <si>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</si>
  <si>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</si>
  <si>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</si>
  <si>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</si>
  <si>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</si>
  <si>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</si>
  <si>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</si>
  <si>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</si>
  <si>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</si>
  <si>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</si>
  <si>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</si>
  <si>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</si>
  <si>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</si>
  <si>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</si>
  <si>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</si>
  <si>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</si>
  <si>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</si>
  <si>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</si>
  <si>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</si>
  <si>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</si>
  <si>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</si>
  <si>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</si>
  <si>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</si>
  <si>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</si>
  <si>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</si>
  <si>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</si>
  <si>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</si>
  <si>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</si>
  <si>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</si>
  <si>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</si>
  <si>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</si>
  <si>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</si>
  <si>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</si>
  <si>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</si>
  <si>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</si>
  <si>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</si>
  <si>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</si>
  <si>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</si>
  <si>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</si>
  <si>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</si>
  <si>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</si>
  <si>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</si>
  <si>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</si>
  <si>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</si>
  <si>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</si>
  <si>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</si>
  <si>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</si>
  <si>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</si>
  <si>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</si>
  <si>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</si>
  <si>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</si>
  <si>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</si>
  <si>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</si>
  <si>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</si>
  <si>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</si>
  <si>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</si>
  <si>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</si>
  <si>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</si>
  <si>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</si>
  <si>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</si>
  <si>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</si>
  <si>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</si>
  <si>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</si>
  <si>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</si>
  <si>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</si>
  <si>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</si>
  <si>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</si>
  <si>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</si>
  <si>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</si>
  <si>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</si>
  <si>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</si>
  <si>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</si>
  <si>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</si>
  <si>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</si>
  <si>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</si>
  <si>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</si>
  <si>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</si>
  <si>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</si>
  <si>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</si>
  <si>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</si>
  <si>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</si>
  <si>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</si>
  <si>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</si>
  <si>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</si>
  <si>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</si>
  <si>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</si>
  <si>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</si>
  <si>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</si>
  <si>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</si>
  <si>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</si>
  <si>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</si>
  <si>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</si>
  <si>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</si>
  <si>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</si>
  <si>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</si>
  <si>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</si>
  <si>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</si>
  <si>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</si>
  <si>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</si>
  <si>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</si>
  <si>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</si>
  <si>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</si>
  <si>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</si>
  <si>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</si>
  <si>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</si>
  <si>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</si>
  <si>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</si>
  <si>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</si>
  <si>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</si>
  <si>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</si>
  <si>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</si>
  <si>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</si>
  <si>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</si>
  <si>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</si>
  <si>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</si>
  <si>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</si>
  <si>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</si>
  <si>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</si>
  <si>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</si>
  <si>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</si>
  <si>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</si>
  <si>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</si>
  <si>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</si>
  <si>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</si>
  <si>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</si>
  <si>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</si>
  <si>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</si>
  <si>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</si>
  <si>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</si>
  <si>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</si>
  <si>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</si>
  <si>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</si>
  <si>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</si>
  <si>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</si>
  <si>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</si>
  <si>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</si>
  <si>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</si>
  <si>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</si>
  <si>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</si>
  <si>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</si>
  <si>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</si>
  <si>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</si>
  <si>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</si>
  <si>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</si>
  <si>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</si>
  <si>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</si>
  <si>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</si>
  <si>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</si>
  <si>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</si>
  <si>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</si>
  <si>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</si>
  <si>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</si>
  <si>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</si>
  <si>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</si>
  <si>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</si>
  <si>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</si>
  <si>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</si>
  <si>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</si>
  <si>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</si>
  <si>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</si>
  <si>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</si>
  <si>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</si>
  <si>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</si>
  <si>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</si>
  <si>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</si>
  <si>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</si>
  <si>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</si>
  <si>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</si>
  <si>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</si>
  <si>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</si>
  <si>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</si>
  <si>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</si>
  <si>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</si>
  <si>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</si>
  <si>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</si>
  <si>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</si>
  <si>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</si>
  <si>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</si>
  <si>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</si>
  <si>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</si>
  <si>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</si>
  <si>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</si>
  <si>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</si>
  <si>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</si>
  <si>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</si>
  <si>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</si>
  <si>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</si>
  <si>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</si>
  <si>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</si>
  <si>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</si>
  <si>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</si>
  <si>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</si>
  <si>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</si>
  <si>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</si>
  <si>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</si>
  <si>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</si>
  <si>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</si>
  <si>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</si>
  <si>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</si>
  <si>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</si>
  <si>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</si>
  <si>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</si>
  <si>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</si>
  <si>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</si>
  <si>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</si>
  <si>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</si>
  <si>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</si>
  <si>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</si>
  <si>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</si>
  <si>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</si>
  <si>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</si>
  <si>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</si>
  <si>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</si>
  <si>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</si>
  <si>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</si>
  <si>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</si>
  <si>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</si>
  <si>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</si>
  <si>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</si>
  <si>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</si>
  <si>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</si>
  <si>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</si>
  <si>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</si>
  <si>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</si>
  <si>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</si>
  <si>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</si>
  <si>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</si>
  <si>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</si>
  <si>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</si>
  <si>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</si>
  <si>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</si>
  <si>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</si>
  <si>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</si>
  <si>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</si>
  <si>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</si>
  <si>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</si>
  <si>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</si>
  <si>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</si>
  <si>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</si>
  <si>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</si>
  <si>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</si>
  <si>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</si>
  <si>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</si>
  <si>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</si>
  <si>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</si>
  <si>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</si>
  <si>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</si>
  <si>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</si>
  <si>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</si>
  <si>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</si>
  <si>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</si>
  <si>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</si>
  <si>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</si>
  <si>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</si>
  <si>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</si>
  <si>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</si>
  <si>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</si>
  <si>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</si>
  <si>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</si>
  <si>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</si>
  <si>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</si>
  <si>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</si>
  <si>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</si>
  <si>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</si>
  <si>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</si>
  <si>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</si>
  <si>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</si>
  <si>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</si>
  <si>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</si>
  <si>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</si>
  <si>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</si>
  <si>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</si>
  <si>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</si>
  <si>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</si>
  <si>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</si>
  <si>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</si>
  <si>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</si>
  <si>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</si>
  <si>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</si>
  <si>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</si>
  <si>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</si>
  <si>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</si>
  <si>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</si>
  <si>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</si>
  <si>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</si>
  <si>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</si>
  <si>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</si>
  <si>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</si>
  <si>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</si>
  <si>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</si>
  <si>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</si>
  <si>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</si>
  <si>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</si>
  <si>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</si>
  <si>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</si>
  <si>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</si>
  <si>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</si>
  <si>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</si>
  <si>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</si>
  <si>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</si>
  <si>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</si>
  <si>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</si>
  <si>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</si>
  <si>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</si>
  <si>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</si>
  <si>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</si>
  <si>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</si>
  <si>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</si>
  <si>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</si>
  <si>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</si>
  <si>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</si>
  <si>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</si>
  <si>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</si>
  <si>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</si>
  <si>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</si>
  <si>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</si>
  <si>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</si>
  <si>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</si>
  <si>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</si>
  <si>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</si>
  <si>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</si>
  <si>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</si>
  <si>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</si>
  <si>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</si>
  <si>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</si>
  <si>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</si>
  <si>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</si>
  <si>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</si>
  <si>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</si>
  <si>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</si>
  <si>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</si>
  <si>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</si>
  <si>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</si>
  <si>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</si>
  <si>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</si>
  <si>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</si>
  <si>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</si>
  <si>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</si>
  <si>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</si>
  <si>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</si>
  <si>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</si>
  <si>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</si>
  <si>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</si>
  <si>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</si>
  <si>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</si>
  <si>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</si>
  <si>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</si>
  <si>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</si>
  <si>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</si>
  <si>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</si>
  <si>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</si>
  <si>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</si>
  <si>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</si>
  <si>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</si>
  <si>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</si>
  <si>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</si>
  <si>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</si>
  <si>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</si>
  <si>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</si>
  <si>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</si>
  <si>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</si>
  <si>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</si>
  <si>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</si>
  <si>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</si>
  <si>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</si>
  <si>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</si>
  <si>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</si>
  <si>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</si>
  <si>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</si>
  <si>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</si>
  <si>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</si>
  <si>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</si>
  <si>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</si>
  <si>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</si>
  <si>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</si>
  <si>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</si>
  <si>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</si>
  <si>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</si>
  <si>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</si>
  <si>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</si>
  <si>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</si>
  <si>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</si>
  <si>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</si>
  <si>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</si>
  <si>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</si>
  <si>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</si>
  <si>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</si>
  <si>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</si>
  <si>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</si>
  <si>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</si>
  <si>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</si>
  <si>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</si>
  <si>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</si>
  <si>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</si>
  <si>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</si>
  <si>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</si>
  <si>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</si>
  <si>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</si>
  <si>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</si>
  <si>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</si>
  <si>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</si>
  <si>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</si>
  <si>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</si>
  <si>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</si>
  <si>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</si>
  <si>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</si>
  <si>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</si>
  <si>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</si>
  <si>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</si>
  <si>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</si>
  <si>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</si>
  <si>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</si>
  <si>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</si>
  <si>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</si>
  <si>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</si>
  <si>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</si>
  <si>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</si>
  <si>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</si>
  <si>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</si>
  <si>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</si>
  <si>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</si>
  <si>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</si>
  <si>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</si>
  <si>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</si>
  <si>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</si>
  <si>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</si>
  <si>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</si>
  <si>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</si>
  <si>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</si>
  <si>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</si>
  <si>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</si>
  <si>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</si>
  <si>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</si>
  <si>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</si>
  <si>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</si>
  <si>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</si>
  <si>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</si>
  <si>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</si>
  <si>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</si>
  <si>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</si>
  <si>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</si>
  <si>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</si>
  <si>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</si>
  <si>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</si>
  <si>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</si>
  <si>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</si>
  <si>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</si>
  <si>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</si>
  <si>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</si>
  <si>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</si>
  <si>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</si>
  <si>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</si>
  <si>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</si>
  <si>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</si>
  <si>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</si>
  <si>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</si>
  <si>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</si>
  <si>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</si>
  <si>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</si>
  <si>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</si>
  <si>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</si>
  <si>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</si>
  <si>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</si>
  <si>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</si>
  <si>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</si>
  <si>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</si>
  <si>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</si>
  <si>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</si>
  <si>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</si>
  <si>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</si>
  <si>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</si>
  <si>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</si>
  <si>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</si>
  <si>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</si>
  <si>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</si>
  <si>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</si>
  <si>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</si>
  <si>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</si>
  <si>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</si>
  <si>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</si>
  <si>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</si>
  <si>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</si>
  <si>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</si>
  <si>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</si>
  <si>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</si>
  <si>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</si>
  <si>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</si>
  <si>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</si>
  <si>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</si>
  <si>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</si>
  <si>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</si>
  <si>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</si>
  <si>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</si>
  <si>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</si>
  <si>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</si>
  <si>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</si>
  <si>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</si>
  <si>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</si>
  <si>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</si>
  <si>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</si>
  <si>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</si>
  <si>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</si>
  <si>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</si>
  <si>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</si>
  <si>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</si>
  <si>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</si>
  <si>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</si>
  <si>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</si>
  <si>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</si>
  <si>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</si>
  <si>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</si>
  <si>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</si>
  <si>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</si>
  <si>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</si>
  <si>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</si>
  <si>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</si>
  <si>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</si>
  <si>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</si>
  <si>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</si>
  <si>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</si>
  <si>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</si>
  <si>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</si>
  <si>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</si>
  <si>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</si>
  <si>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</si>
  <si>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</si>
  <si>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</si>
  <si>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</si>
  <si>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</si>
  <si>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</si>
  <si>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</si>
  <si>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</si>
  <si>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</si>
  <si>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</si>
  <si>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</si>
  <si>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</si>
  <si>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</si>
  <si>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</si>
  <si>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</si>
  <si>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</si>
  <si>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</si>
  <si>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</si>
  <si>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</si>
  <si>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</si>
  <si>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</si>
  <si>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</si>
  <si>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</si>
  <si>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</si>
  <si>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</si>
  <si>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</si>
  <si>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</si>
  <si>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</si>
  <si>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</si>
  <si>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</si>
  <si>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</si>
  <si>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</si>
  <si>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</si>
  <si>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</si>
  <si>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</si>
  <si>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</si>
  <si>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</si>
  <si>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</si>
  <si>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</si>
  <si>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</si>
  <si>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</si>
  <si>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</si>
  <si>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</si>
  <si>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</si>
  <si>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</si>
  <si>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</si>
  <si>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</si>
  <si>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</si>
  <si>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</si>
  <si>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</si>
  <si>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</si>
  <si>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</si>
  <si>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</si>
  <si>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</si>
  <si>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</si>
  <si>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</si>
  <si>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</si>
  <si>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</si>
  <si>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</si>
  <si>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</si>
  <si>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</si>
  <si>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</si>
  <si>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</si>
  <si>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</si>
  <si>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</si>
  <si>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</si>
  <si>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</si>
  <si>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</si>
  <si>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</si>
  <si>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</si>
  <si>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</si>
  <si>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</si>
  <si>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</si>
  <si>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</si>
  <si>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</si>
  <si>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</si>
  <si>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</si>
  <si>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</si>
  <si>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</si>
  <si>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</si>
  <si>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</si>
  <si>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</si>
  <si>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</si>
  <si>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</si>
  <si>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</si>
  <si>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</si>
  <si>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</si>
  <si>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</si>
  <si>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</si>
  <si>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</si>
  <si>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</si>
  <si>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</si>
  <si>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</si>
  <si>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</si>
  <si>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</si>
  <si>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</si>
  <si>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</si>
  <si>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</si>
  <si>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</si>
  <si>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</si>
  <si>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</si>
  <si>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</si>
  <si>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</si>
  <si>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</si>
  <si>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</si>
  <si>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</si>
  <si>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</si>
  <si>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</si>
  <si>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</si>
  <si>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</si>
  <si>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</si>
  <si>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</si>
  <si>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</si>
  <si>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</si>
  <si>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</si>
  <si>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</si>
  <si>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</si>
  <si>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</si>
  <si>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</si>
  <si>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</si>
  <si>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</si>
  <si>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</si>
  <si>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</si>
  <si>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</si>
  <si>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</si>
  <si>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</si>
  <si>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</si>
  <si>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</si>
  <si>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</si>
  <si>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</si>
  <si>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</si>
  <si>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</si>
  <si>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</si>
  <si>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</si>
  <si>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</si>
  <si>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</si>
  <si>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</si>
  <si>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</si>
  <si>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</si>
  <si>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</si>
  <si>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</si>
  <si>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</si>
  <si>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</si>
  <si>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</si>
  <si>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</si>
  <si>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</si>
  <si>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</si>
  <si>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</si>
  <si>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</si>
  <si>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</si>
  <si>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</si>
  <si>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</si>
  <si>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</si>
  <si>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</si>
  <si>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</si>
  <si>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</si>
  <si>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</si>
  <si>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</si>
  <si>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</si>
  <si>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</si>
  <si>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</si>
  <si>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</si>
  <si>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</si>
  <si>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</si>
  <si>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</si>
  <si>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</si>
  <si>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</si>
  <si>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</si>
  <si>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</si>
  <si>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</si>
  <si>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</si>
  <si>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</si>
  <si>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</si>
  <si>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</si>
  <si>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</si>
  <si>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</si>
  <si>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</si>
  <si>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</si>
  <si>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</si>
  <si>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</si>
  <si>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</si>
  <si>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</si>
  <si>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</si>
  <si>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</si>
  <si>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</si>
  <si>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</si>
  <si>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</si>
  <si>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</si>
  <si>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</si>
  <si>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</si>
  <si>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</si>
  <si>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</si>
  <si>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</si>
  <si>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</si>
  <si>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</si>
  <si>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</si>
  <si>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</si>
  <si>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</si>
  <si>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</si>
  <si>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</si>
  <si>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</si>
  <si>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</si>
  <si>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</si>
  <si>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</si>
  <si>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</si>
  <si>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</si>
  <si>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</si>
  <si>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</si>
  <si>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</si>
  <si>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</si>
  <si>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</si>
  <si>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</si>
  <si>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</si>
  <si>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</si>
  <si>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</si>
  <si>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</si>
  <si>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</si>
  <si>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</si>
  <si>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</si>
  <si>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</si>
  <si>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</si>
  <si>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</si>
  <si>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</si>
  <si>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</si>
  <si>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</si>
  <si>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</si>
  <si>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</si>
  <si>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</si>
  <si>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</si>
  <si>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</si>
  <si>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</si>
  <si>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</si>
  <si>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</si>
  <si>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</si>
  <si>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</si>
  <si>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</si>
  <si>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</si>
  <si>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</si>
  <si>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</si>
  <si>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</si>
  <si>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</si>
  <si>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</si>
  <si>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</si>
  <si>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</si>
  <si>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</si>
  <si>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</si>
  <si>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</si>
  <si>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</si>
  <si>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</si>
  <si>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</si>
  <si>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</si>
  <si>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</si>
  <si>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</si>
  <si>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</si>
  <si>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</si>
  <si>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</si>
  <si>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</si>
  <si>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</si>
  <si>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</si>
  <si>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</si>
  <si>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</si>
  <si>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</si>
  <si>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</si>
  <si>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</si>
  <si>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</si>
  <si>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</si>
  <si>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</si>
  <si>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</si>
  <si>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</si>
  <si>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</si>
  <si>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</si>
  <si>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</si>
  <si>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</si>
  <si>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</si>
  <si>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</si>
  <si>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</si>
  <si>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</si>
  <si>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</si>
  <si>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</si>
  <si>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</si>
  <si>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</si>
  <si>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</si>
  <si>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</si>
  <si>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</si>
  <si>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</si>
  <si>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</si>
  <si>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</si>
  <si>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</si>
  <si>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</si>
  <si>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</si>
  <si>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</si>
  <si>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</si>
  <si>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</si>
  <si>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</si>
  <si>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</si>
  <si>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</si>
  <si>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</si>
  <si>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</si>
  <si>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</si>
  <si>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</si>
  <si>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</si>
  <si>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</si>
  <si>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</si>
  <si>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</si>
  <si>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</si>
  <si>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</si>
  <si>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</si>
  <si>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</si>
  <si>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</si>
  <si>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</si>
  <si>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</si>
  <si>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</si>
  <si>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</si>
  <si>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</si>
  <si>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</si>
  <si>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</si>
  <si>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</si>
  <si>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</si>
  <si>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</si>
  <si>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</si>
  <si>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</si>
  <si>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</si>
  <si>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</si>
  <si>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</si>
  <si>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</si>
  <si>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</si>
  <si>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</si>
  <si>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</si>
  <si>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</si>
  <si>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</si>
  <si>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</si>
  <si>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</si>
  <si>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</si>
  <si>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</si>
  <si>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</si>
  <si>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</si>
  <si>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</si>
  <si>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</si>
  <si>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</si>
  <si>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</si>
  <si>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</si>
  <si>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</si>
  <si>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</si>
  <si>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</si>
  <si>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</si>
  <si>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</si>
  <si>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</si>
  <si>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</si>
  <si>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</si>
  <si>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</si>
  <si>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</si>
  <si>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</si>
  <si>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</si>
  <si>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</si>
  <si>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</si>
  <si>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</si>
  <si>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</si>
  <si>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</si>
  <si>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</si>
  <si>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</si>
  <si>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</si>
  <si>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</si>
  <si>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</si>
  <si>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</si>
  <si>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</si>
  <si>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</si>
  <si>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</si>
  <si>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</si>
  <si>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</si>
  <si>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</si>
  <si>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</si>
  <si>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</si>
  <si>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</si>
  <si>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</si>
  <si>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</si>
  <si>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</si>
  <si>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</si>
  <si>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</si>
  <si>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</si>
  <si>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</si>
  <si>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</si>
  <si>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</si>
  <si>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</si>
  <si>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</si>
  <si>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</si>
  <si>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</si>
  <si>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</si>
  <si>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</si>
  <si>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</si>
  <si>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</si>
  <si>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</si>
  <si>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</si>
  <si>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</si>
  <si>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</si>
  <si>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</si>
  <si>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</si>
  <si>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</si>
  <si>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</si>
  <si>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</si>
  <si>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</si>
  <si>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</si>
  <si>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</si>
  <si>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</si>
  <si>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</si>
  <si>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</si>
  <si>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</si>
  <si>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</si>
  <si>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</si>
  <si>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</si>
  <si>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</si>
  <si>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</si>
  <si>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</si>
  <si>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</si>
  <si>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</si>
  <si>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</si>
  <si>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</si>
  <si>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</si>
  <si>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</si>
  <si>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</si>
  <si>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</si>
  <si>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</si>
  <si>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</si>
  <si>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</si>
  <si>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</si>
  <si>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</si>
  <si>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</si>
  <si>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</si>
  <si>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</si>
  <si>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</si>
  <si>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</si>
  <si>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</si>
  <si>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</si>
  <si>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</si>
  <si>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</si>
  <si>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</si>
  <si>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</si>
  <si>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</si>
  <si>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</si>
  <si>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</si>
  <si>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</si>
  <si>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</si>
  <si>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</si>
  <si>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</si>
  <si>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</si>
  <si>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</si>
  <si>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</si>
  <si>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</si>
  <si>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</si>
  <si>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</si>
  <si>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</si>
  <si>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</si>
  <si>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</si>
  <si>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</si>
  <si>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</si>
  <si>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</si>
  <si>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</si>
  <si>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</si>
  <si>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</si>
  <si>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</si>
  <si>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</si>
  <si>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</si>
  <si>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</si>
  <si>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</si>
  <si>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</si>
  <si>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</si>
  <si>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</si>
  <si>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</si>
  <si>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</si>
  <si>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</si>
  <si>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</si>
  <si>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</si>
  <si>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</si>
  <si>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</si>
  <si>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</si>
  <si>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</si>
  <si>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</si>
  <si>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</si>
  <si>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</si>
  <si>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</si>
  <si>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</si>
  <si>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</si>
  <si>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</si>
  <si>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</si>
  <si>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</si>
  <si>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</si>
  <si>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</si>
  <si>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</si>
  <si>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</si>
  <si>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</si>
  <si>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</si>
  <si>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</si>
  <si>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</si>
  <si>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</si>
  <si>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</si>
  <si>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</si>
  <si>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</si>
  <si>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</si>
  <si>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</si>
  <si>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</si>
  <si>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</si>
  <si>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</si>
  <si>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</si>
  <si>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</si>
  <si>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</si>
  <si>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</si>
  <si>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</si>
  <si>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</si>
  <si>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</si>
  <si>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</si>
  <si>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</si>
  <si>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</si>
  <si>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</si>
  <si>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</si>
  <si>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</si>
  <si>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</si>
  <si>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</si>
  <si>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</si>
  <si>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</si>
  <si>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</si>
  <si>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</si>
  <si>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</si>
  <si>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</si>
  <si>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</si>
  <si>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</si>
  <si>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</si>
  <si>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</si>
  <si>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</si>
  <si>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</si>
  <si>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</si>
  <si>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</si>
  <si>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</si>
  <si>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</si>
  <si>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</si>
  <si>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</si>
  <si>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</si>
  <si>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</si>
  <si>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</si>
  <si>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</si>
  <si>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</si>
  <si>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</si>
  <si>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</si>
  <si>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</si>
  <si>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</si>
  <si>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</si>
  <si>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</si>
  <si>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</si>
  <si>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</si>
  <si>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</si>
  <si>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</si>
  <si>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</si>
  <si>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</si>
  <si>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</si>
  <si>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</si>
  <si>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</si>
  <si>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</si>
  <si>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</si>
  <si>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</si>
  <si>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</si>
  <si>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</si>
  <si>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</si>
  <si>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</si>
  <si>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</si>
  <si>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</si>
  <si>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</si>
  <si>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</si>
  <si>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</si>
  <si>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</si>
  <si>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</si>
  <si>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</si>
  <si>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</si>
  <si>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</si>
  <si>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</si>
  <si>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</si>
  <si>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</si>
  <si>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</si>
  <si>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</si>
  <si>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</si>
  <si>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</si>
  <si>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</si>
  <si>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</si>
  <si>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</si>
  <si>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</si>
  <si>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</si>
  <si>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</si>
  <si>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</si>
  <si>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</si>
  <si>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</si>
  <si>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</si>
  <si>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</si>
  <si>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</si>
  <si>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</si>
  <si>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</si>
  <si>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</si>
  <si>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</si>
  <si>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</si>
  <si>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</si>
  <si>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</si>
  <si>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</si>
  <si>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</si>
  <si>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</si>
  <si>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</si>
  <si>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</si>
  <si>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</si>
  <si>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</si>
  <si>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</si>
  <si>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</si>
  <si>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</si>
  <si>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</si>
  <si>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</si>
  <si>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</si>
  <si>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</si>
  <si>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</si>
  <si>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</si>
  <si>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</si>
  <si>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</si>
  <si>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</si>
  <si>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</si>
  <si>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</si>
  <si>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</si>
  <si>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</si>
  <si>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</si>
  <si>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</si>
  <si>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</si>
  <si>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</si>
  <si>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</si>
  <si>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</si>
  <si>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</si>
  <si>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</si>
  <si>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</si>
  <si>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</si>
  <si>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</si>
  <si>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</si>
  <si>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</si>
  <si>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</si>
  <si>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</si>
  <si>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</si>
  <si>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</si>
  <si>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</si>
  <si>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</si>
  <si>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</si>
  <si>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</si>
  <si>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</si>
  <si>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</si>
  <si>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</si>
  <si>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</si>
  <si>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</si>
  <si>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</si>
  <si>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</si>
  <si>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</si>
  <si>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</si>
  <si>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</si>
  <si>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</si>
  <si>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</si>
  <si>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</si>
  <si>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</si>
  <si>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</si>
  <si>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</si>
  <si>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</si>
  <si>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</si>
  <si>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</si>
  <si>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</si>
  <si>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</si>
  <si>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</si>
  <si>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</si>
  <si>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</si>
  <si>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</si>
  <si>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</si>
  <si>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</si>
  <si>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</si>
  <si>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</si>
  <si>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</si>
  <si>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</si>
  <si>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</si>
  <si>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</si>
  <si>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</si>
  <si>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</si>
  <si>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</si>
  <si>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</si>
  <si>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</si>
  <si>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</si>
  <si>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</si>
  <si>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</si>
  <si>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</si>
  <si>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</si>
  <si>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</si>
  <si>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</si>
  <si>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</si>
  <si>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</si>
  <si>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</si>
  <si>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</si>
  <si>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</si>
  <si>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</si>
  <si>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</si>
  <si>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</si>
  <si>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</si>
  <si>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</si>
  <si>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</si>
  <si>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</si>
  <si>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</si>
  <si>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</si>
  <si>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</si>
  <si>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</si>
  <si>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</si>
  <si>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</si>
  <si>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</si>
  <si>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</si>
  <si>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</si>
  <si>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</si>
  <si>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</si>
  <si>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</si>
  <si>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</si>
  <si>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</si>
  <si>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</si>
  <si>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</si>
  <si>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</si>
  <si>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</si>
  <si>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</si>
  <si>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</si>
  <si>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</si>
  <si>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</si>
  <si>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</si>
  <si>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</si>
  <si>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</si>
  <si>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</si>
  <si>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</si>
  <si>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</si>
  <si>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</si>
  <si>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</si>
  <si>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</si>
  <si>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</si>
  <si>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</si>
  <si>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</si>
  <si>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</si>
  <si>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</si>
  <si>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</si>
  <si>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</si>
  <si>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</si>
  <si>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</si>
  <si>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</si>
  <si>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</si>
  <si>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</si>
  <si>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</si>
  <si>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</si>
  <si>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</si>
  <si>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</si>
  <si>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</si>
  <si>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</si>
  <si>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</si>
  <si>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</si>
  <si>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</si>
  <si>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</si>
  <si>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</si>
  <si>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</si>
  <si>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</si>
  <si>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</si>
  <si>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</si>
  <si>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</si>
  <si>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</si>
  <si>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</si>
  <si>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</si>
  <si>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</si>
  <si>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</si>
  <si>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</si>
  <si>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</si>
  <si>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</si>
  <si>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</si>
  <si>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</si>
  <si>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</si>
  <si>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</si>
  <si>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</si>
  <si>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</si>
  <si>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</si>
  <si>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</si>
  <si>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</si>
  <si>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</si>
  <si>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</si>
  <si>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</si>
  <si>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</si>
  <si>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</si>
  <si>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</si>
  <si>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</si>
  <si>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</si>
  <si>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</si>
  <si>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</si>
  <si>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</si>
  <si>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</si>
  <si>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</si>
  <si>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</si>
  <si>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</si>
  <si>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</si>
  <si>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</si>
  <si>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</si>
  <si>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</si>
  <si>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</si>
  <si>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</si>
  <si>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</si>
  <si>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</si>
  <si>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</si>
  <si>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</si>
  <si>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</si>
  <si>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</si>
  <si>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</si>
  <si>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</si>
  <si>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</si>
  <si>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</si>
  <si>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</si>
  <si>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</si>
  <si>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</si>
  <si>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</si>
  <si>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</si>
  <si>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</si>
  <si>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</si>
  <si>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</si>
  <si>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</si>
  <si>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</si>
  <si>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</si>
  <si>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</si>
  <si>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</si>
  <si>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</si>
  <si>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</si>
  <si>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</si>
  <si>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</si>
  <si>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</si>
  <si>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</si>
  <si>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</si>
  <si>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</si>
  <si>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</si>
  <si>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</si>
  <si>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</si>
  <si>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</si>
  <si>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</si>
  <si>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</si>
  <si>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</si>
  <si>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</si>
  <si>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</si>
  <si>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</si>
  <si>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</si>
  <si>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</si>
  <si>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</si>
  <si>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</si>
  <si>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</si>
  <si>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</si>
  <si>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</si>
  <si>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</si>
  <si>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</si>
  <si>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</si>
  <si>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</si>
  <si>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</si>
  <si>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</si>
  <si>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</si>
  <si>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</si>
  <si>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</si>
  <si>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</si>
  <si>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</si>
  <si>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</si>
  <si>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</si>
  <si>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</si>
  <si>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</si>
  <si>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</si>
  <si>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</si>
  <si>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</si>
  <si>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</si>
  <si>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</si>
  <si>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</si>
  <si>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</si>
  <si>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</si>
  <si>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</si>
  <si>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</si>
  <si>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</si>
  <si>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</si>
  <si>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</si>
  <si>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</si>
  <si>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</si>
  <si>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</si>
  <si>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</si>
  <si>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</si>
  <si>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</si>
  <si>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</si>
  <si>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</si>
  <si>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</si>
  <si>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</si>
  <si>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</si>
  <si>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</si>
  <si>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</si>
  <si>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</si>
  <si>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</si>
  <si>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</si>
  <si>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</si>
  <si>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</si>
  <si>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</si>
  <si>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</si>
  <si>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</si>
  <si>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</si>
  <si>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</si>
  <si>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</si>
  <si>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</si>
  <si>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</si>
  <si>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</si>
  <si>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</si>
  <si>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</si>
  <si>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</si>
  <si>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</si>
  <si>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</si>
  <si>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</si>
  <si>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</si>
  <si>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</si>
  <si>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</si>
  <si>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</si>
  <si>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</si>
  <si>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</si>
  <si>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</si>
  <si>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</si>
  <si>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</si>
  <si>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</si>
  <si>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</si>
  <si>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</si>
  <si>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</si>
  <si>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</si>
  <si>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</si>
  <si>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</si>
  <si>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</si>
  <si>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</si>
  <si>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</si>
  <si>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</si>
  <si>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</si>
  <si>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</si>
  <si>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</si>
  <si>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</si>
  <si>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</si>
  <si>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</si>
  <si>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</si>
  <si>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</si>
  <si>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</si>
  <si>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</si>
  <si>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</si>
  <si>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</si>
  <si>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</si>
  <si>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</si>
  <si>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</si>
  <si>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</si>
  <si>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</si>
  <si>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</si>
  <si>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</si>
  <si>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</si>
  <si>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</si>
  <si>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</si>
  <si>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</si>
  <si>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</si>
  <si>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</si>
  <si>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</si>
  <si>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</si>
  <si>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</si>
  <si>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</si>
  <si>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</si>
  <si>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</si>
  <si>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</si>
  <si>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</si>
  <si>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</si>
  <si>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</si>
  <si>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</si>
  <si>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</si>
  <si>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</si>
  <si>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</si>
  <si>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</si>
  <si>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</si>
  <si>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</si>
  <si>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</si>
  <si>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</si>
  <si>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</si>
  <si>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</si>
  <si>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</si>
  <si>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</si>
  <si>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</si>
  <si>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</si>
  <si>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</si>
  <si>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</si>
  <si>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</si>
  <si>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</si>
  <si>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</si>
  <si>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</si>
  <si>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</si>
  <si>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</si>
  <si>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</si>
  <si>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</si>
  <si>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</si>
  <si>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</si>
  <si>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</si>
  <si>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</si>
  <si>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</si>
  <si>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</si>
  <si>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</si>
  <si>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</si>
  <si>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</si>
  <si>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</si>
  <si>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</si>
  <si>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</si>
  <si>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</si>
  <si>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</si>
  <si>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</si>
  <si>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</si>
  <si>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</si>
  <si>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</si>
  <si>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</si>
  <si>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</si>
  <si>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</si>
  <si>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</si>
  <si>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</si>
  <si>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</si>
  <si>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</si>
  <si>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</si>
  <si>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</si>
  <si>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</si>
  <si>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</si>
  <si>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</si>
  <si>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</si>
  <si>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</si>
  <si>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</si>
  <si>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</si>
  <si>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</si>
  <si>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</si>
  <si>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</si>
  <si>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</si>
  <si>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</si>
  <si>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</si>
  <si>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</si>
  <si>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</si>
  <si>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</si>
  <si>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</si>
  <si>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</si>
  <si>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</si>
  <si>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</si>
  <si>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</si>
  <si>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</si>
  <si>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</si>
  <si>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</si>
  <si>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</si>
  <si>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</si>
  <si>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</si>
  <si>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</si>
  <si>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</si>
  <si>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</si>
  <si>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</si>
  <si>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</si>
  <si>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</si>
  <si>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</si>
  <si>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</si>
  <si>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</si>
  <si>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</si>
  <si>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</si>
  <si>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</si>
  <si>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</si>
  <si>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</si>
  <si>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</si>
  <si>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</si>
  <si>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</si>
  <si>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</si>
  <si>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</si>
  <si>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</si>
  <si>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</si>
  <si>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</si>
  <si>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</si>
  <si>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</si>
  <si>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</si>
  <si>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</si>
  <si>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</si>
  <si>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</si>
  <si>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</si>
  <si>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</si>
  <si>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</si>
  <si>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</si>
  <si>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</si>
  <si>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</si>
  <si>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</si>
  <si>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</si>
  <si>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</si>
  <si>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</si>
  <si>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</si>
  <si>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</si>
  <si>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</si>
  <si>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</si>
  <si>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</si>
  <si>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</si>
  <si>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</si>
  <si>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</si>
  <si>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</si>
  <si>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</si>
  <si>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</si>
  <si>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</si>
  <si>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</si>
  <si>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</si>
  <si>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</si>
  <si>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</si>
  <si>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</si>
  <si>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</si>
  <si>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</si>
  <si>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</si>
  <si>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</si>
  <si>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</si>
  <si>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</si>
  <si>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</si>
  <si>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</si>
  <si>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</si>
  <si>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</si>
  <si>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</si>
  <si>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</si>
  <si>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</si>
  <si>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</si>
  <si>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</si>
  <si>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</si>
  <si>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</si>
  <si>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</si>
  <si>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</si>
  <si>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</si>
  <si>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</si>
  <si>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</si>
  <si>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</si>
  <si>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</si>
  <si>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</si>
  <si>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</si>
  <si>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</si>
  <si>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</si>
  <si>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</si>
  <si>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</si>
  <si>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</si>
  <si>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</si>
  <si>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</si>
  <si>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</si>
  <si>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</si>
  <si>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</si>
  <si>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</si>
  <si>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</si>
  <si>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</si>
  <si>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</si>
  <si>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</si>
  <si>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</si>
  <si>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</si>
  <si>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</si>
  <si>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</si>
  <si>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</si>
  <si>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</si>
  <si>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</si>
  <si>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</si>
  <si>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</si>
  <si>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</si>
  <si>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</si>
  <si>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</si>
  <si>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</si>
  <si>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</si>
  <si>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</si>
  <si>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</si>
  <si>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</si>
  <si>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</si>
  <si>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</si>
  <si>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</si>
  <si>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</si>
  <si>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</si>
  <si>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</si>
  <si>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</si>
  <si>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</si>
  <si>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</si>
  <si>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</si>
  <si>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</si>
  <si>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</si>
  <si>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</si>
  <si>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</si>
  <si>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</si>
  <si>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</si>
  <si>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</si>
  <si>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</si>
  <si>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</si>
  <si>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</si>
  <si>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</si>
  <si>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</si>
  <si>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</si>
  <si>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</si>
  <si>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</si>
  <si>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</si>
  <si>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</si>
  <si>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</si>
  <si>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</si>
  <si>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</si>
  <si>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</si>
  <si>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</si>
  <si>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</si>
  <si>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</si>
  <si>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</si>
  <si>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</si>
  <si>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</si>
  <si>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</si>
  <si>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</si>
  <si>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</si>
  <si>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</si>
  <si>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</si>
  <si>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</si>
  <si>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</si>
  <si>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</si>
  <si>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</si>
  <si>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</si>
  <si>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</si>
  <si>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</si>
  <si>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</si>
  <si>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</si>
  <si>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</si>
  <si>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</si>
  <si>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</si>
  <si>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</si>
  <si>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</si>
  <si>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</si>
  <si>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</si>
  <si>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</si>
  <si>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</si>
  <si>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</si>
  <si>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</si>
  <si>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</si>
  <si>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</si>
  <si>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</si>
  <si>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</si>
  <si>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</si>
  <si>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</si>
  <si>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</si>
  <si>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</si>
  <si>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</si>
  <si>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</si>
  <si>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</si>
  <si>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</si>
  <si>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</si>
  <si>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</si>
  <si>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</si>
  <si>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</si>
  <si>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</si>
  <si>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</si>
  <si>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</si>
  <si>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</si>
  <si>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</si>
  <si>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</si>
  <si>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</si>
  <si>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</si>
  <si>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</si>
  <si>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</si>
  <si>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</si>
  <si>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</si>
  <si>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</si>
  <si>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</si>
  <si>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</si>
  <si>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</si>
  <si>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</si>
  <si>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</si>
  <si>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</si>
  <si>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</si>
  <si>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</si>
  <si>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</si>
  <si>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</si>
  <si>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</si>
  <si>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</si>
  <si>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</si>
  <si>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</si>
  <si>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</si>
  <si>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</si>
  <si>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</si>
  <si>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</si>
  <si>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</si>
  <si>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</si>
  <si>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</si>
  <si>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</si>
  <si>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</si>
  <si>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</si>
  <si>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</si>
  <si>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</si>
  <si>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</si>
  <si>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</si>
  <si>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</si>
  <si>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</si>
  <si>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</si>
  <si>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</si>
  <si>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</si>
  <si>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</si>
  <si>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</si>
  <si>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</si>
  <si>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</si>
  <si>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</si>
  <si>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</si>
  <si>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</si>
  <si>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</si>
  <si>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</si>
  <si>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</si>
  <si>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</si>
  <si>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</si>
  <si>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</si>
  <si>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</si>
  <si>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</si>
  <si>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</si>
  <si>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</si>
  <si>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</si>
  <si>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</si>
  <si>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</si>
  <si>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</si>
  <si>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</si>
  <si>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</si>
  <si>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</si>
  <si>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</si>
  <si>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</si>
  <si>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</si>
  <si>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</si>
  <si>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</si>
  <si>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</si>
  <si>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</si>
  <si>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</si>
  <si>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</si>
  <si>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</si>
  <si>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</si>
  <si>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</si>
  <si>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</si>
  <si>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</si>
  <si>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</si>
  <si>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</si>
  <si>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</si>
  <si>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</si>
  <si>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</si>
  <si>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</si>
  <si>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</si>
  <si>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</si>
  <si>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</si>
  <si>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</si>
  <si>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</si>
  <si>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</si>
  <si>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</si>
  <si>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</si>
  <si>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</si>
  <si>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</si>
  <si>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</si>
  <si>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</si>
  <si>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</si>
  <si>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</si>
  <si>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</si>
  <si>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</si>
  <si>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</si>
  <si>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</si>
  <si>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</si>
  <si>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</si>
  <si>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</si>
  <si>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</si>
  <si>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</si>
  <si>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</si>
  <si>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</si>
  <si>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</si>
  <si>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</si>
  <si>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</si>
  <si>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</si>
  <si>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</si>
  <si>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</si>
  <si>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</si>
  <si>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</si>
  <si>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</si>
  <si>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</si>
  <si>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</si>
  <si>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</si>
  <si>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</si>
  <si>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</si>
  <si>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</si>
  <si>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</si>
  <si>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</si>
  <si>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</si>
  <si>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</si>
  <si>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</si>
  <si>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</si>
  <si>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</si>
  <si>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</si>
  <si>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</si>
  <si>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</si>
  <si>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</si>
  <si>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</si>
  <si>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</si>
  <si>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</si>
  <si>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</si>
  <si>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</si>
  <si>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</si>
  <si>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</si>
  <si>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</si>
  <si>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</si>
  <si>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</si>
  <si>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</si>
  <si>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</si>
  <si>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</si>
  <si>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</si>
  <si>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</si>
  <si>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</si>
  <si>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</si>
  <si>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</si>
  <si>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</si>
  <si>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</si>
  <si>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</si>
  <si>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</si>
  <si>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</si>
  <si>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</si>
  <si>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</si>
  <si>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</si>
  <si>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</si>
  <si>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</si>
  <si>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</si>
  <si>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</si>
  <si>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</si>
  <si>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</si>
  <si>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</si>
  <si>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</si>
  <si>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</si>
  <si>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</si>
  <si>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</si>
  <si>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</si>
  <si>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</si>
  <si>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</si>
  <si>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</si>
  <si>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</si>
  <si>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</si>
  <si>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</si>
  <si>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</si>
  <si>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</si>
  <si>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</si>
  <si>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</si>
  <si>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</si>
  <si>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</si>
  <si>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</si>
  <si>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</si>
  <si>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</si>
  <si>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</si>
  <si>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</si>
  <si>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</si>
  <si>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</si>
  <si>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</si>
  <si>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</si>
  <si>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</si>
  <si>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</si>
  <si>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</si>
  <si>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</si>
  <si>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</si>
  <si>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</si>
  <si>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</si>
  <si>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</si>
  <si>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</si>
  <si>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</si>
  <si>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</si>
  <si>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</si>
  <si>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</si>
  <si>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</si>
  <si>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</si>
  <si>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</si>
  <si>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</si>
  <si>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</si>
  <si>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</si>
  <si>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</si>
  <si>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</si>
  <si>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</si>
  <si>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</si>
  <si>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</si>
  <si>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</si>
  <si>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</si>
  <si>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</si>
  <si>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</si>
  <si>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</si>
  <si>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</si>
  <si>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</si>
  <si>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</si>
  <si>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</si>
  <si>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</si>
  <si>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</si>
  <si>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</si>
  <si>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</si>
  <si>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</si>
  <si>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</si>
  <si>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</si>
  <si>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</si>
  <si>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</si>
  <si>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</si>
  <si>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</si>
  <si>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</si>
  <si>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</si>
  <si>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</si>
  <si>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</si>
  <si>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</si>
  <si>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</si>
  <si>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</si>
  <si>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</si>
  <si>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</si>
  <si>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</si>
  <si>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</si>
  <si>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</si>
  <si>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</si>
  <si>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</si>
  <si>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</si>
  <si>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</si>
  <si>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</si>
  <si>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</si>
  <si>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</si>
  <si>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</si>
  <si>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</si>
  <si>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</si>
  <si>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</si>
  <si>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</si>
  <si>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</si>
  <si>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</si>
  <si>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</si>
  <si>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</si>
  <si>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</si>
  <si>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</si>
  <si>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</si>
  <si>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</si>
  <si>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</si>
  <si>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</si>
  <si>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</si>
  <si>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</si>
  <si>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</si>
  <si>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</si>
  <si>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</si>
  <si>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</si>
  <si>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</si>
  <si>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</si>
  <si>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</si>
  <si>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</si>
  <si>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</si>
  <si>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</si>
  <si>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</si>
  <si>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</si>
  <si>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</si>
  <si>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</si>
  <si>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</si>
  <si>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</si>
  <si>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</si>
  <si>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</si>
  <si>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</si>
  <si>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</si>
  <si>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</si>
  <si>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</si>
  <si>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</si>
  <si>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</si>
  <si>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</si>
  <si>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</si>
  <si>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</si>
  <si>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</si>
  <si>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</si>
  <si>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</si>
  <si>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</si>
  <si>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</si>
  <si>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</si>
  <si>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</si>
  <si>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</si>
  <si>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</si>
  <si>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</si>
  <si>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</si>
  <si>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</si>
  <si>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</si>
  <si>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</si>
  <si>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</si>
  <si>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</si>
  <si>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</si>
  <si>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</si>
  <si>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</si>
  <si>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</si>
  <si>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</si>
  <si>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</si>
  <si>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</si>
  <si>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</si>
  <si>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</si>
  <si>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</si>
  <si>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</si>
  <si>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</si>
  <si>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</si>
  <si>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</si>
  <si>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</si>
  <si>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</si>
  <si>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</si>
  <si>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</si>
  <si>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</si>
  <si>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</si>
  <si>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</si>
  <si>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</si>
  <si>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</si>
  <si>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</si>
  <si>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</si>
  <si>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</si>
  <si>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</si>
  <si>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</si>
  <si>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</si>
  <si>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</si>
  <si>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</si>
  <si>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</si>
  <si>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</si>
  <si>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</si>
  <si>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</si>
  <si>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</si>
  <si>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</si>
  <si>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</si>
  <si>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</si>
  <si>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</si>
  <si>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</si>
  <si>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</si>
  <si>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</si>
  <si>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</si>
  <si>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</si>
  <si>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</si>
  <si>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</si>
  <si>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</si>
  <si>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</si>
  <si>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</si>
  <si>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</si>
  <si>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</si>
  <si>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</si>
  <si>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</si>
  <si>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</si>
  <si>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</si>
  <si>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</si>
  <si>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</si>
  <si>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</si>
  <si>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</si>
  <si>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</si>
  <si>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</si>
  <si>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</si>
  <si>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</si>
  <si>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</si>
  <si>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</si>
  <si>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</si>
  <si>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</si>
  <si>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</si>
  <si>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</si>
  <si>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</si>
  <si>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</si>
  <si>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</si>
  <si>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</si>
  <si>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</si>
  <si>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</si>
  <si>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</si>
  <si>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</si>
  <si>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</si>
  <si>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</si>
  <si>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</si>
  <si>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</si>
  <si>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</si>
  <si>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</si>
  <si>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</si>
  <si>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</si>
  <si>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</si>
  <si>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</si>
  <si>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</si>
  <si>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</si>
  <si>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</si>
  <si>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</si>
  <si>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</si>
  <si>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</si>
  <si>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</si>
  <si>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</si>
  <si>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</si>
  <si>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</si>
  <si>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</si>
  <si>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</si>
  <si>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</si>
  <si>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</si>
  <si>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</si>
  <si>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</si>
  <si>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</si>
  <si>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</si>
  <si>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</si>
  <si>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</si>
  <si>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</si>
  <si>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</si>
  <si>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</si>
  <si>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</si>
  <si>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</si>
  <si>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</si>
  <si>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</si>
  <si>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</si>
  <si>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</si>
  <si>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</si>
  <si>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</si>
  <si>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</si>
  <si>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</si>
  <si>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</si>
  <si>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</si>
  <si>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</si>
  <si>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</si>
  <si>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</si>
  <si>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</si>
  <si>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</si>
  <si>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</si>
  <si>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</si>
  <si>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</si>
  <si>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</si>
  <si>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</si>
  <si>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</si>
  <si>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</si>
  <si>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</si>
  <si>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</si>
  <si>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</si>
  <si>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</si>
  <si>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</si>
  <si>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</si>
  <si>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</si>
  <si>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</si>
  <si>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</si>
  <si>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</si>
  <si>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</si>
  <si>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</si>
  <si>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</si>
  <si>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</si>
  <si>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</si>
  <si>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</si>
  <si>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</si>
  <si>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</si>
  <si>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</si>
  <si>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</si>
  <si>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</si>
  <si>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</si>
  <si>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</si>
  <si>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</si>
  <si>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</si>
  <si>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</si>
  <si>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</si>
  <si>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</si>
  <si>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</si>
  <si>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</si>
  <si>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</si>
  <si>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</si>
  <si>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</si>
  <si>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</si>
  <si>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</si>
  <si>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</si>
  <si>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</si>
  <si>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</si>
  <si>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</si>
  <si>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</si>
  <si>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</si>
  <si>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</si>
  <si>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</si>
  <si>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</si>
  <si>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</si>
  <si>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</si>
  <si>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</si>
  <si>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</si>
  <si>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</si>
  <si>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</si>
  <si>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</si>
  <si>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</si>
  <si>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</si>
  <si>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</si>
  <si>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</si>
  <si>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</si>
  <si>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</si>
  <si>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</si>
  <si>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</si>
  <si>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</si>
  <si>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</si>
  <si>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</si>
  <si>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</si>
  <si>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</si>
  <si>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</si>
  <si>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</si>
  <si>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</si>
  <si>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</si>
  <si>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</si>
  <si>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</si>
  <si>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</si>
  <si>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</si>
  <si>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</si>
  <si>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</si>
  <si>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</si>
  <si>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</si>
  <si>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</si>
  <si>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</si>
  <si>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</si>
  <si>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</si>
  <si>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</si>
  <si>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</si>
  <si>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</si>
  <si>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</si>
  <si>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</si>
  <si>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</si>
  <si>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</si>
  <si>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</si>
  <si>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</si>
  <si>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</si>
  <si>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</si>
  <si>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</si>
  <si>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</si>
  <si>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</si>
  <si>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</si>
  <si>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</si>
  <si>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</si>
  <si>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</si>
  <si>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</si>
  <si>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</si>
  <si>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</si>
  <si>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</si>
  <si>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</si>
  <si>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</si>
  <si>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</si>
  <si>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</si>
  <si>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</si>
  <si>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</si>
  <si>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</si>
  <si>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</si>
  <si>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</si>
  <si>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</si>
  <si>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</si>
  <si>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</si>
  <si>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</si>
  <si>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</si>
  <si>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</si>
  <si>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</si>
  <si>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</si>
  <si>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</si>
  <si>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</si>
  <si>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</si>
  <si>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</si>
  <si>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</si>
  <si>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</si>
  <si>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</si>
  <si>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</si>
  <si>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</si>
  <si>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</si>
  <si>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</si>
  <si>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</si>
  <si>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</si>
  <si>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</si>
  <si>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</si>
  <si>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</si>
  <si>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</si>
  <si>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</si>
  <si>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</si>
  <si>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</si>
  <si>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</si>
  <si>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</si>
  <si>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</si>
  <si>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</si>
  <si>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</si>
  <si>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</si>
  <si>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</si>
  <si>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</si>
  <si>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</si>
  <si>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</si>
  <si>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</si>
  <si>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</si>
  <si>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</si>
  <si>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</si>
  <si>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</si>
  <si>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</si>
  <si>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</si>
  <si>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</si>
  <si>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</si>
  <si>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</si>
  <si>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</si>
  <si>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</si>
  <si>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</si>
  <si>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</si>
  <si>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</si>
  <si>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</si>
  <si>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</si>
  <si>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</si>
  <si>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</si>
  <si>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</si>
  <si>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</si>
  <si>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</si>
  <si>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</si>
  <si>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</si>
  <si>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</si>
  <si>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</si>
  <si>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</si>
  <si>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</si>
  <si>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</si>
  <si>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</si>
  <si>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</si>
  <si>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</si>
  <si>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</si>
  <si>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</si>
  <si>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</si>
  <si>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</si>
  <si>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</si>
  <si>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</si>
  <si>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</si>
  <si>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</si>
  <si>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</si>
  <si>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</si>
  <si>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</si>
  <si>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</si>
  <si>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</si>
  <si>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</si>
  <si>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</si>
  <si>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</si>
  <si>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</si>
  <si>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</si>
  <si>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</si>
  <si>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</si>
  <si>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</si>
  <si>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</si>
  <si>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</si>
  <si>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</si>
  <si>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</si>
  <si>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</si>
  <si>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</si>
  <si>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</si>
  <si>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</si>
  <si>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</si>
  <si>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</si>
  <si>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</si>
  <si>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</si>
  <si>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</si>
  <si>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</si>
  <si>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</si>
  <si>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</si>
  <si>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</si>
  <si>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</si>
  <si>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</si>
  <si>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</si>
  <si>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</si>
  <si>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</si>
  <si>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</si>
  <si>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</si>
  <si>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</si>
  <si>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</si>
  <si>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</si>
  <si>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</si>
  <si>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</si>
  <si>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</si>
  <si>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</si>
  <si>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</si>
  <si>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</si>
  <si>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</si>
  <si>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</si>
  <si>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</si>
  <si>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</si>
  <si>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</si>
  <si>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</si>
  <si>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</si>
  <si>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</si>
  <si>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</si>
  <si>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</si>
  <si>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</si>
  <si>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</si>
  <si>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</si>
  <si>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</si>
  <si>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</si>
  <si>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</si>
  <si>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</si>
  <si>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</si>
  <si>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</si>
  <si>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</si>
  <si>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</si>
  <si>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</si>
  <si>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</si>
  <si>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</si>
  <si>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</si>
  <si>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</si>
  <si>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</si>
  <si>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</si>
  <si>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</si>
  <si>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</si>
  <si>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</si>
  <si>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</si>
  <si>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</si>
  <si>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</si>
  <si>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</si>
  <si>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</si>
  <si>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</si>
  <si>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</si>
  <si>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</si>
  <si>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</si>
  <si>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</si>
  <si>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</si>
  <si>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</si>
  <si>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</si>
  <si>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</si>
  <si>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</si>
  <si>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</si>
  <si>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</si>
  <si>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</si>
  <si>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</si>
  <si>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</si>
  <si>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</si>
  <si>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</si>
  <si>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</si>
  <si>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</si>
  <si>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</si>
  <si>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</si>
  <si>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</si>
  <si>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</si>
  <si>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</si>
  <si>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</si>
  <si>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</si>
  <si>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</si>
  <si>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</si>
  <si>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</si>
  <si>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</si>
  <si>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</si>
  <si>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</si>
  <si>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</si>
  <si>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</si>
  <si>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</si>
  <si>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</si>
  <si>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</si>
  <si>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</si>
  <si>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</si>
  <si>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</si>
  <si>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</si>
  <si>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</si>
  <si>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</si>
  <si>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</si>
  <si>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</si>
  <si>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</si>
  <si>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</si>
  <si>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</si>
  <si>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</si>
  <si>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</si>
  <si>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</si>
  <si>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</si>
  <si>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</si>
  <si>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</si>
  <si>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</si>
  <si>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</si>
  <si>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</si>
  <si>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</si>
  <si>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</si>
  <si>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</si>
  <si>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</si>
  <si>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</si>
  <si>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</si>
  <si>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</si>
  <si>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</si>
  <si>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</si>
  <si>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</si>
  <si>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</si>
  <si>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</si>
  <si>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</si>
  <si>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</si>
  <si>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</si>
  <si>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</si>
  <si>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</si>
  <si>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</si>
  <si>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</si>
  <si>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</si>
  <si>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</si>
  <si>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</si>
  <si>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</si>
  <si>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</si>
  <si>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</si>
  <si>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</si>
  <si>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</si>
  <si>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</si>
  <si>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</si>
  <si>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</si>
  <si>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</si>
  <si>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</si>
  <si>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</si>
  <si>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</si>
  <si>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</si>
  <si>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</si>
  <si>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</si>
  <si>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</si>
  <si>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</si>
  <si>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</si>
  <si>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</si>
  <si>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</si>
  <si>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</si>
  <si>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</si>
  <si>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</si>
  <si>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</si>
  <si>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</si>
  <si>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</si>
  <si>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</si>
  <si>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</si>
  <si>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</si>
  <si>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</si>
  <si>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</si>
  <si>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</si>
  <si>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</si>
  <si>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</si>
  <si>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</si>
  <si>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</si>
  <si>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</si>
  <si>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</si>
  <si>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</si>
  <si>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</si>
  <si>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</si>
  <si>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</si>
  <si>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</si>
  <si>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</si>
  <si>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</si>
  <si>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</si>
  <si>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</si>
  <si>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</si>
  <si>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</si>
  <si>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</si>
  <si>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</si>
  <si>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</si>
  <si>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</si>
  <si>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</si>
  <si>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</si>
  <si>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</si>
  <si>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</si>
  <si>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</si>
  <si>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</si>
  <si>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</si>
  <si>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</si>
  <si>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</si>
  <si>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</si>
  <si>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</si>
  <si>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</si>
  <si>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</si>
  <si>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</si>
  <si>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</si>
  <si>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</si>
  <si>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</si>
  <si>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</si>
  <si>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</si>
  <si>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</si>
  <si>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</si>
  <si>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</si>
  <si>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</si>
  <si>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</si>
  <si>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</si>
  <si>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</si>
  <si>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</si>
  <si>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</si>
  <si>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</si>
  <si>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</si>
  <si>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</si>
  <si>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</si>
  <si>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</si>
  <si>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</si>
  <si>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</si>
  <si>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</si>
  <si>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</si>
  <si>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</si>
  <si>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</si>
  <si>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</si>
  <si>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</si>
  <si>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</si>
  <si>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</si>
  <si>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</si>
  <si>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</si>
  <si>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</si>
  <si>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</si>
  <si>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</si>
  <si>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</si>
  <si>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</si>
  <si>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</si>
  <si>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</si>
  <si>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</si>
  <si>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</si>
  <si>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</si>
  <si>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</si>
  <si>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</si>
  <si>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</si>
  <si>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</si>
  <si>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</si>
  <si>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</si>
  <si>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</si>
  <si>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</si>
  <si>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</si>
  <si>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</si>
  <si>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</si>
  <si>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</si>
  <si>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</si>
  <si>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</si>
  <si>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</si>
  <si>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</si>
  <si>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</si>
  <si>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</si>
  <si>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</si>
  <si>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</si>
  <si>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</si>
  <si>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</si>
  <si>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</si>
  <si>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</si>
  <si>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</si>
  <si>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</si>
  <si>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</si>
  <si>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</si>
  <si>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</si>
  <si>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</si>
  <si>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</si>
  <si>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</si>
  <si>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</si>
  <si>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</si>
  <si>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</si>
  <si>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</si>
  <si>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</si>
  <si>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</si>
  <si>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</si>
  <si>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</si>
  <si>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</si>
  <si>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</si>
  <si>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</si>
  <si>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</si>
  <si>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</si>
  <si>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</si>
  <si>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</si>
  <si>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</si>
  <si>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</si>
  <si>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</si>
  <si>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</si>
  <si>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</si>
  <si>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</si>
  <si>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</si>
  <si>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</si>
  <si>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</si>
  <si>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</si>
  <si>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</si>
  <si>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</si>
  <si>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</si>
  <si>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</si>
  <si>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</si>
  <si>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</si>
  <si>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</si>
  <si>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</si>
  <si>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</si>
  <si>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</si>
  <si>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</si>
  <si>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</si>
  <si>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</si>
  <si>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</si>
  <si>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</si>
  <si>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</si>
  <si>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</si>
  <si>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</si>
  <si>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</si>
  <si>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</si>
  <si>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</si>
  <si>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</si>
  <si>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</si>
  <si>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</si>
  <si>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</si>
  <si>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</si>
  <si>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</si>
  <si>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</si>
  <si>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</si>
  <si>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</si>
  <si>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</si>
  <si>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</si>
  <si>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</si>
  <si>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</si>
  <si>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</si>
  <si>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</si>
  <si>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</si>
  <si>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</si>
  <si>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</si>
  <si>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</si>
  <si>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</si>
  <si>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</si>
  <si>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</si>
  <si>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</si>
  <si>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</si>
  <si>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</si>
  <si>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</si>
  <si>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</si>
  <si>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</si>
  <si>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</si>
  <si>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</si>
  <si>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</si>
  <si>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</si>
  <si>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</si>
  <si>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</si>
  <si>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</si>
  <si>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</si>
  <si>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</si>
  <si>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</si>
  <si>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</si>
  <si>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</si>
  <si>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</si>
  <si>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</si>
  <si>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</si>
  <si>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</si>
  <si>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</si>
  <si>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</si>
  <si>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</si>
  <si>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</si>
  <si>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</si>
  <si>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</si>
  <si>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</si>
  <si>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</si>
  <si>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</si>
  <si>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</si>
  <si>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</si>
  <si>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</si>
  <si>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</si>
  <si>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</si>
  <si>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</si>
  <si>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</si>
  <si>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</si>
  <si>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</si>
  <si>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</si>
  <si>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</si>
  <si>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</si>
  <si>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</si>
  <si>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</si>
  <si>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</si>
  <si>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</si>
  <si>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</si>
  <si>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</si>
  <si>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</si>
  <si>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</si>
  <si>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</si>
  <si>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</si>
  <si>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</si>
  <si>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</si>
  <si>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</si>
  <si>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</si>
  <si>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</si>
  <si>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</si>
  <si>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</si>
  <si>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</si>
  <si>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</si>
  <si>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</si>
  <si>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</si>
  <si>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</si>
  <si>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</si>
  <si>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</si>
  <si>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</si>
  <si>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</si>
  <si>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</si>
  <si>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</si>
  <si>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</si>
  <si>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</si>
  <si>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</si>
  <si>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</si>
  <si>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</si>
  <si>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</si>
  <si>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</si>
  <si>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</si>
  <si>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</si>
  <si>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</si>
  <si>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</si>
  <si>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</si>
  <si>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</si>
  <si>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</si>
  <si>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</si>
  <si>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</si>
  <si>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</si>
  <si>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</si>
  <si>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</si>
  <si>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</si>
  <si>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</si>
  <si>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</si>
  <si>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</si>
  <si>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</si>
  <si>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</si>
  <si>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</si>
  <si>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</si>
  <si>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</si>
  <si>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</si>
  <si>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</si>
  <si>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</si>
  <si>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</si>
  <si>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</si>
  <si>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</si>
  <si>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</si>
  <si>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</si>
  <si>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</si>
  <si>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</si>
  <si>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</si>
  <si>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</si>
  <si>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</si>
  <si>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</si>
  <si>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</si>
  <si>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</si>
  <si>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</si>
  <si>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</si>
  <si>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</si>
  <si>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</si>
  <si>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</si>
  <si>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</si>
  <si>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</si>
  <si>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</si>
  <si>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</si>
  <si>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</si>
  <si>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</si>
  <si>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</si>
  <si>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</si>
  <si>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</si>
  <si>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</si>
  <si>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</si>
  <si>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</si>
  <si>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</si>
  <si>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</si>
  <si>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</si>
  <si>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</si>
  <si>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</si>
  <si>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</si>
  <si>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</si>
  <si>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</si>
  <si>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</si>
  <si>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</si>
  <si>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</si>
  <si>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</si>
  <si>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</si>
  <si>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</si>
  <si>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</si>
  <si>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</si>
  <si>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</si>
  <si>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</si>
  <si>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</si>
  <si>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</si>
  <si>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</si>
  <si>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</si>
  <si>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</si>
  <si>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</si>
  <si>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</si>
  <si>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</si>
  <si>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</si>
  <si>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</si>
  <si>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</si>
  <si>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</si>
  <si>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</si>
  <si>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</si>
  <si>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</si>
  <si>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</si>
  <si>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</si>
  <si>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</si>
  <si>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</si>
  <si>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</si>
  <si>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</si>
  <si>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</si>
  <si>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</si>
  <si>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</si>
  <si>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</si>
  <si>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</si>
  <si>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</si>
  <si>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</si>
  <si>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</si>
  <si>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</si>
  <si>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</si>
  <si>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</si>
  <si>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</si>
  <si>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</si>
  <si>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</si>
  <si>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</si>
  <si>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</si>
  <si>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</si>
  <si>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</si>
  <si>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</si>
  <si>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</si>
  <si>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</si>
  <si>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</si>
  <si>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</si>
  <si>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</si>
  <si>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</si>
  <si>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</si>
  <si>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</si>
  <si>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</si>
  <si>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</si>
  <si>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</si>
  <si>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</si>
  <si>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</si>
  <si>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</si>
  <si>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</si>
  <si>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</si>
  <si>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</si>
  <si>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</si>
  <si>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</si>
  <si>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</si>
  <si>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</si>
  <si>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</si>
  <si>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</si>
  <si>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</si>
  <si>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</si>
  <si>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</si>
  <si>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</si>
  <si>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</si>
  <si>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</si>
  <si>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</si>
  <si>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</si>
  <si>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</si>
  <si>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</si>
  <si>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</si>
  <si>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</si>
  <si>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</si>
  <si>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</si>
  <si>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</si>
  <si>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</si>
  <si>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</si>
  <si>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</si>
  <si>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</si>
  <si>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</si>
  <si>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</si>
  <si>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</si>
  <si>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</si>
  <si>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</si>
  <si>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</si>
  <si>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</si>
  <si>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</si>
  <si>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</si>
  <si>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</si>
  <si>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</si>
  <si>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</si>
  <si>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</si>
  <si>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</si>
  <si>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</si>
  <si>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</si>
  <si>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</si>
  <si>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</si>
  <si>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</si>
  <si>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</si>
  <si>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</si>
  <si>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</si>
  <si>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</si>
  <si>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</si>
  <si>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</si>
  <si>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</si>
  <si>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</si>
  <si>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</si>
  <si>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</si>
  <si>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</si>
  <si>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</si>
  <si>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</si>
  <si>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</si>
  <si>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</si>
  <si>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</si>
  <si>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</si>
  <si>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</si>
  <si>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</si>
  <si>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</si>
  <si>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</si>
  <si>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</si>
  <si>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</si>
  <si>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</si>
  <si>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</si>
  <si>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</si>
  <si>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</si>
  <si>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</si>
  <si>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</si>
  <si>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</si>
  <si>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</si>
  <si>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</si>
  <si>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</si>
  <si>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</si>
  <si>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</si>
  <si>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</si>
  <si>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</si>
  <si>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</si>
  <si>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</si>
  <si>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</si>
  <si>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</si>
  <si>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</si>
  <si>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</si>
  <si>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</si>
  <si>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</si>
  <si>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</si>
  <si>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</si>
  <si>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</si>
  <si>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</si>
  <si>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</si>
  <si>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</si>
  <si>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</si>
  <si>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</si>
  <si>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</si>
  <si>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</si>
  <si>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</si>
  <si>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</si>
  <si>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</si>
  <si>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</si>
  <si>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</si>
  <si>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</si>
  <si>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</si>
  <si>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</si>
  <si>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</si>
  <si>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</si>
  <si>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</si>
  <si>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</si>
  <si>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</si>
  <si>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</si>
  <si>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</si>
  <si>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</si>
  <si>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</si>
  <si>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</si>
  <si>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</si>
  <si>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</si>
  <si>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</si>
  <si>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</si>
  <si>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</si>
  <si>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</si>
  <si>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</si>
  <si>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</si>
  <si>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</si>
  <si>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</si>
  <si>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</si>
  <si>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</si>
  <si>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</si>
  <si>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</si>
  <si>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</si>
  <si>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</si>
  <si>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</si>
  <si>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</si>
  <si>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</si>
  <si>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</si>
  <si>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</si>
  <si>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</si>
  <si>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</si>
  <si>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</si>
  <si>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</si>
  <si>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</si>
  <si>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</si>
  <si>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</si>
  <si>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</si>
  <si>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</si>
  <si>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</si>
  <si>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</si>
  <si>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</si>
  <si>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</si>
  <si>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</si>
  <si>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</si>
  <si>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</si>
  <si>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</si>
  <si>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</si>
  <si>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</si>
  <si>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</si>
  <si>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</si>
  <si>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</si>
  <si>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</si>
  <si>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</si>
  <si>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</si>
  <si>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</si>
  <si>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</si>
  <si>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</si>
  <si>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</si>
  <si>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</si>
  <si>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</si>
  <si>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</si>
  <si>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</si>
  <si>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</si>
  <si>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</si>
  <si>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</si>
  <si>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</si>
  <si>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</si>
  <si>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</si>
  <si>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</si>
  <si>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</si>
  <si>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</si>
  <si>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</si>
  <si>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</si>
  <si>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</si>
  <si>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</si>
  <si>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</si>
  <si>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</si>
  <si>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</si>
  <si>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</si>
  <si>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</si>
  <si>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</si>
  <si>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</si>
  <si>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</si>
  <si>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</si>
  <si>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</si>
  <si>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</si>
  <si>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</si>
  <si>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</si>
  <si>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</si>
  <si>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</si>
  <si>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</si>
  <si>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</si>
  <si>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</si>
  <si>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</si>
  <si>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</si>
  <si>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</si>
  <si>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</si>
  <si>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</si>
  <si>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</si>
  <si>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</si>
  <si>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</si>
  <si>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</si>
  <si>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</si>
  <si>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</si>
  <si>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</si>
  <si>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</si>
  <si>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</si>
  <si>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</si>
  <si>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</si>
  <si>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</si>
  <si>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</si>
  <si>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</si>
  <si>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</si>
  <si>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</si>
  <si>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</si>
  <si>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</si>
  <si>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</si>
  <si>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</si>
  <si>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</si>
  <si>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</si>
  <si>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</si>
  <si>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</si>
  <si>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</si>
  <si>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</si>
  <si>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</si>
  <si>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</si>
  <si>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</si>
  <si>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</si>
  <si>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</si>
  <si>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</si>
  <si>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</si>
  <si>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</si>
  <si>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</si>
  <si>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</si>
  <si>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</si>
  <si>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</si>
  <si>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</si>
  <si>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</si>
  <si>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</si>
  <si>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</si>
  <si>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</si>
  <si>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</si>
  <si>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</si>
  <si>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</si>
  <si>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</si>
  <si>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</si>
  <si>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</si>
  <si>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</si>
  <si>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</si>
  <si>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</si>
  <si>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</si>
  <si>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</si>
  <si>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</si>
  <si>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</si>
  <si>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</si>
  <si>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</si>
  <si>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</si>
  <si>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</si>
  <si>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</si>
  <si>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</si>
  <si>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</si>
  <si>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</si>
  <si>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</si>
  <si>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</si>
  <si>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</si>
  <si>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</si>
  <si>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</si>
  <si>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</si>
  <si>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</si>
  <si>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</si>
  <si>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</si>
  <si>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</si>
  <si>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</si>
  <si>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</si>
  <si>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</si>
  <si>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</si>
  <si>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</si>
  <si>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</si>
  <si>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</si>
  <si>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</si>
  <si>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</si>
  <si>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</si>
  <si>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</si>
  <si>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</si>
  <si>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</si>
  <si>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</si>
  <si>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</si>
  <si>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</si>
  <si>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</si>
  <si>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</si>
  <si>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</si>
  <si>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</si>
  <si>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</si>
  <si>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</si>
  <si>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</si>
  <si>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</si>
  <si>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</si>
  <si>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</si>
  <si>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</si>
  <si>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</si>
  <si>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</si>
  <si>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</si>
  <si>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</si>
  <si>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</si>
  <si>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</si>
  <si>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</si>
  <si>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</si>
  <si>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</si>
  <si>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</si>
  <si>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</si>
  <si>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</si>
  <si>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</si>
  <si>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</si>
  <si>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</si>
  <si>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</si>
  <si>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</si>
  <si>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</si>
  <si>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</si>
  <si>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</si>
  <si>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</si>
  <si>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</si>
  <si>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</si>
  <si>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</si>
  <si>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</si>
  <si>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</si>
  <si>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</si>
  <si>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</si>
  <si>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</si>
  <si>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</si>
  <si>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</si>
  <si>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</si>
  <si>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</si>
  <si>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</si>
  <si>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</si>
  <si>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</si>
  <si>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</si>
  <si>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</si>
  <si>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</si>
  <si>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</si>
  <si>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</si>
  <si>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</si>
  <si>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</si>
  <si>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</si>
  <si>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</si>
  <si>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</si>
  <si>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</si>
  <si>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</si>
  <si>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</si>
  <si>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</si>
  <si>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</si>
  <si>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</si>
  <si>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</si>
  <si>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</si>
  <si>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</si>
  <si>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</si>
  <si>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</si>
  <si>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</si>
  <si>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</si>
  <si>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</si>
  <si>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</si>
  <si>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</si>
  <si>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</si>
  <si>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</si>
  <si>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</si>
  <si>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</si>
  <si>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</si>
  <si>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</si>
  <si>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</si>
  <si>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</si>
  <si>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</si>
  <si>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</si>
  <si>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</si>
  <si>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</si>
  <si>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</si>
  <si>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</si>
  <si>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</si>
  <si>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</si>
  <si>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</si>
  <si>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</si>
  <si>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</si>
  <si>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</si>
  <si>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</si>
  <si>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</si>
  <si>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</si>
  <si>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</si>
  <si>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</si>
  <si>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</si>
  <si>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</si>
  <si>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</si>
  <si>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</si>
  <si>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</si>
  <si>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</si>
  <si>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</si>
  <si>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</si>
  <si>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</si>
  <si>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</si>
  <si>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</si>
  <si>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</si>
  <si>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</si>
  <si>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</si>
  <si>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</si>
  <si>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</si>
  <si>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</si>
  <si>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</si>
  <si>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</si>
  <si>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</si>
  <si>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</si>
  <si>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</si>
  <si>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</si>
  <si>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</si>
  <si>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</si>
  <si>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</si>
  <si>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</si>
  <si>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</si>
  <si>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</si>
  <si>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</si>
  <si>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</si>
  <si>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</si>
  <si>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</si>
  <si>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</si>
  <si>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</si>
  <si>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</si>
  <si>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</si>
  <si>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</si>
  <si>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</si>
  <si>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</si>
  <si>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</si>
  <si>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</si>
  <si>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</si>
  <si>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</si>
  <si>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</si>
  <si>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</si>
  <si>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</si>
  <si>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</si>
  <si>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</si>
  <si>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</si>
  <si>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</si>
  <si>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</si>
  <si>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</si>
  <si>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</si>
  <si>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</si>
  <si>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</si>
  <si>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</si>
  <si>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</si>
  <si>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</si>
  <si>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</si>
  <si>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</si>
  <si>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</si>
  <si>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</si>
  <si>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</si>
  <si>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</si>
  <si>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</si>
  <si>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</si>
  <si>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</si>
  <si>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</si>
  <si>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</si>
  <si>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</si>
  <si>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</si>
  <si>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</si>
  <si>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</si>
  <si>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</si>
  <si>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</si>
  <si>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</si>
  <si>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</si>
  <si>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</si>
  <si>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</si>
  <si>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</si>
  <si>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</si>
  <si>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</si>
  <si>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</si>
  <si>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</si>
  <si>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</si>
  <si>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</si>
  <si>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</si>
  <si>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</si>
  <si>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</si>
  <si>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</si>
  <si>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</si>
  <si>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</si>
  <si>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</si>
  <si>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</si>
  <si>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</si>
  <si>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</si>
  <si>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</si>
  <si>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</si>
  <si>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</si>
  <si>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</si>
  <si>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</si>
  <si>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</si>
  <si>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</si>
  <si>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</si>
  <si>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</si>
  <si>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</si>
  <si>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</si>
  <si>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</si>
  <si>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</si>
  <si>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</si>
  <si>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</si>
  <si>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</si>
  <si>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</si>
  <si>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</si>
  <si>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</si>
  <si>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</si>
  <si>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</si>
  <si>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</si>
  <si>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</si>
  <si>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</si>
  <si>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</si>
  <si>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</si>
  <si>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</si>
  <si>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</si>
  <si>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</si>
  <si>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</si>
  <si>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</si>
  <si>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</si>
  <si>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</si>
  <si>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</si>
  <si>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</si>
  <si>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</si>
  <si>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</si>
  <si>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</si>
  <si>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</si>
  <si>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</si>
  <si>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</si>
  <si>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</si>
  <si>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</si>
  <si>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</si>
  <si>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</si>
  <si>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</si>
  <si>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</si>
  <si>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</si>
  <si>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</si>
  <si>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</si>
  <si>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</si>
  <si>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</si>
  <si>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</si>
  <si>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</si>
  <si>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</si>
  <si>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</si>
  <si>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</si>
  <si>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</si>
  <si>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</si>
  <si>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</si>
  <si>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</si>
  <si>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</si>
  <si>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</si>
  <si>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</si>
  <si>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</si>
  <si>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</si>
  <si>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</si>
  <si>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</si>
  <si>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</si>
  <si>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</si>
  <si>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</si>
  <si>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</si>
  <si>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</si>
  <si>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</si>
  <si>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</si>
  <si>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</si>
  <si>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</si>
  <si>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</si>
  <si>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</si>
  <si>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</si>
  <si>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</si>
  <si>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</si>
  <si>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</si>
  <si>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</si>
  <si>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</si>
  <si>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</si>
  <si>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</si>
  <si>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</si>
  <si>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</si>
  <si>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</si>
  <si>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</si>
  <si>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</si>
  <si>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</si>
  <si>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</si>
  <si>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</si>
  <si>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</si>
  <si>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</si>
  <si>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</si>
  <si>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</si>
  <si>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</si>
  <si>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</si>
  <si>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</si>
  <si>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</si>
  <si>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</si>
  <si>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</si>
  <si>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</si>
  <si>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</si>
  <si>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</si>
  <si>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</si>
  <si>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</si>
  <si>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</si>
  <si>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</si>
  <si>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</si>
  <si>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</si>
  <si>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</si>
  <si>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</si>
  <si>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</si>
  <si>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</si>
  <si>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</si>
  <si>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</si>
  <si>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</si>
  <si>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</si>
  <si>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</si>
  <si>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</si>
  <si>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</si>
  <si>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</si>
  <si>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</si>
  <si>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</si>
  <si>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</si>
  <si>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</si>
  <si>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</si>
  <si>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</si>
  <si>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</si>
  <si>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</si>
  <si>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</si>
  <si>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</si>
  <si>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</si>
  <si>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</si>
  <si>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</si>
  <si>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</si>
  <si>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</si>
  <si>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</si>
  <si>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</si>
  <si>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</si>
  <si>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</si>
  <si>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</si>
  <si>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</si>
  <si>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</si>
  <si>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</si>
  <si>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</si>
  <si>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</si>
  <si>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</si>
  <si>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</si>
  <si>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</si>
  <si>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</si>
  <si>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</si>
  <si>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</si>
  <si>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</si>
  <si>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</si>
  <si>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</si>
  <si>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</si>
  <si>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</si>
  <si>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</si>
  <si>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</si>
  <si>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</si>
  <si>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</si>
  <si>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</si>
  <si>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</si>
  <si>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</si>
  <si>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</si>
  <si>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</si>
  <si>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</si>
  <si>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</si>
  <si>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</si>
  <si>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</si>
  <si>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</si>
  <si>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</si>
  <si>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</si>
  <si>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</si>
  <si>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</si>
  <si>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</si>
  <si>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</si>
  <si>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</si>
  <si>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</si>
  <si>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</si>
  <si>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</si>
  <si>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</si>
  <si>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</si>
  <si>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</si>
  <si>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</si>
  <si>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</si>
  <si>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</si>
  <si>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</si>
  <si>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</si>
  <si>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</si>
  <si>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</si>
  <si>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</si>
  <si>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</si>
  <si>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</si>
  <si>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</si>
  <si>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</si>
  <si>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</si>
  <si>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</si>
  <si>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</si>
  <si>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</si>
  <si>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</si>
  <si>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</si>
  <si>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</si>
  <si>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</si>
  <si>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</si>
  <si>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</si>
  <si>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</si>
  <si>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</si>
  <si>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</si>
  <si>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</si>
  <si>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</si>
  <si>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</si>
  <si>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</si>
  <si>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</si>
  <si>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</si>
  <si>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</si>
  <si>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</si>
  <si>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</si>
  <si>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</si>
  <si>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</si>
  <si>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</si>
  <si>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</si>
  <si>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</si>
  <si>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</si>
  <si>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</si>
  <si>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</si>
  <si>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</si>
  <si>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</si>
  <si>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</si>
  <si>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</si>
  <si>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</si>
  <si>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</si>
  <si>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</si>
  <si>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</si>
  <si>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</si>
  <si>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</si>
  <si>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</si>
  <si>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</si>
  <si>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</si>
  <si>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</si>
  <si>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</si>
  <si>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</si>
  <si>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</si>
  <si>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</si>
  <si>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</si>
  <si>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</si>
  <si>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</si>
  <si>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</si>
  <si>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</si>
  <si>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</si>
  <si>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</si>
  <si>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</si>
  <si>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</si>
  <si>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</si>
  <si>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</si>
  <si>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</si>
  <si>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</si>
  <si>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</si>
  <si>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</si>
  <si>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</si>
  <si>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</si>
  <si>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</si>
  <si>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</si>
  <si>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</si>
  <si>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</si>
  <si>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</si>
  <si>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</si>
  <si>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</si>
  <si>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</si>
  <si>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</si>
  <si>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</si>
  <si>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</si>
  <si>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</si>
  <si>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</si>
  <si>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</si>
  <si>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</si>
  <si>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</si>
  <si>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</si>
  <si>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</si>
  <si>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</si>
  <si>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</si>
  <si>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</si>
  <si>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</si>
  <si>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</si>
  <si>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</si>
  <si>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</si>
  <si>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</si>
  <si>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</si>
  <si>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</si>
  <si>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</si>
  <si>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</si>
  <si>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</si>
  <si>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</si>
  <si>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</si>
  <si>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</si>
  <si>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</si>
  <si>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</si>
  <si>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</si>
  <si>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</si>
  <si>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</si>
  <si>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</si>
  <si>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</si>
  <si>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</si>
  <si>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</si>
  <si>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</si>
  <si>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</si>
  <si>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</si>
  <si>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</si>
  <si>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</si>
  <si>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</si>
  <si>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</si>
  <si>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</si>
  <si>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</si>
  <si>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</si>
  <si>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</si>
  <si>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</si>
  <si>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</si>
  <si>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</si>
  <si>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</si>
  <si>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</si>
  <si>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</si>
  <si>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</si>
  <si>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</si>
  <si>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</si>
  <si>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</si>
  <si>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</si>
  <si>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</si>
  <si>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</si>
  <si>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</si>
  <si>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</si>
  <si>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</si>
  <si>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</si>
  <si>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</si>
  <si>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</si>
  <si>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</si>
  <si>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</si>
  <si>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</si>
  <si>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</si>
  <si>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</si>
  <si>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</si>
  <si>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</si>
  <si>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</si>
  <si>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</si>
  <si>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</si>
  <si>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</si>
  <si>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</si>
  <si>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</si>
  <si>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</si>
  <si>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</si>
  <si>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</si>
  <si>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</si>
  <si>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</si>
  <si>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</si>
  <si>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</si>
  <si>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</si>
  <si>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</si>
  <si>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</si>
  <si>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</si>
  <si>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</si>
  <si>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</si>
  <si>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</si>
  <si>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</si>
  <si>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</si>
  <si>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</si>
  <si>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</si>
  <si>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</si>
  <si>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</si>
  <si>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</si>
  <si>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</si>
  <si>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</si>
  <si>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</si>
  <si>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</si>
  <si>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</si>
  <si>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</si>
  <si>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</si>
  <si>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</si>
  <si>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</si>
  <si>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</si>
  <si>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</si>
  <si>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</si>
  <si>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</si>
  <si>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</si>
  <si>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</si>
  <si>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</si>
  <si>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</si>
  <si>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</si>
  <si>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</si>
  <si>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</si>
  <si>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</si>
  <si>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</si>
  <si>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</si>
  <si>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</si>
  <si>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</si>
  <si>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</si>
  <si>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</si>
  <si>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</si>
  <si>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</si>
  <si>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</si>
  <si>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</si>
  <si>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</si>
  <si>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</si>
  <si>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</si>
  <si>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</si>
  <si>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</si>
  <si>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</si>
  <si>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</si>
  <si>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</si>
  <si>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</si>
  <si>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</si>
  <si>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</si>
  <si>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</si>
  <si>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</si>
  <si>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</si>
  <si>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</si>
  <si>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</si>
  <si>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</si>
  <si>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</si>
  <si>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</si>
  <si>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</si>
  <si>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</si>
  <si>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</si>
  <si>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</si>
  <si>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</si>
  <si>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</si>
  <si>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</si>
  <si>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</si>
  <si>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</si>
  <si>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</si>
  <si>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</si>
  <si>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</si>
  <si>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</si>
  <si>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</si>
  <si>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</si>
  <si>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</si>
  <si>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</si>
  <si>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</si>
  <si>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</si>
  <si>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</si>
  <si>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</si>
  <si>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</si>
  <si>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</si>
  <si>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</si>
  <si>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</si>
  <si>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</si>
  <si>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</si>
  <si>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</si>
  <si>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</si>
  <si>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</si>
  <si>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</si>
  <si>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</si>
  <si>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</si>
  <si>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</si>
  <si>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</si>
  <si>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</si>
  <si>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</si>
  <si>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</si>
  <si>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</si>
  <si>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</si>
  <si>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</si>
  <si>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</si>
  <si>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</si>
  <si>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</si>
  <si>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</si>
  <si>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</si>
  <si>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</si>
  <si>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</si>
  <si>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</si>
  <si>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</si>
  <si>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</si>
  <si>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</si>
  <si>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</si>
  <si>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</si>
  <si>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</si>
  <si>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</si>
  <si>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</si>
  <si>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</si>
  <si>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</si>
  <si>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</si>
  <si>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</si>
  <si>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</si>
  <si>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</si>
  <si>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</si>
  <si>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</si>
  <si>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</si>
  <si>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</si>
  <si>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</si>
  <si>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</si>
  <si>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</si>
  <si>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</si>
  <si>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</si>
  <si>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</si>
  <si>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</si>
  <si>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</si>
  <si>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</si>
  <si>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</si>
  <si>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</si>
  <si>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</si>
  <si>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</si>
  <si>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</si>
  <si>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</si>
  <si>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</si>
  <si>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</si>
  <si>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</si>
  <si>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</si>
  <si>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</si>
  <si>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</si>
  <si>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</si>
  <si>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</si>
  <si>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</si>
  <si>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</si>
  <si>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</si>
  <si>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</si>
  <si>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</si>
  <si>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</si>
  <si>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</si>
  <si>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</si>
  <si>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</si>
  <si>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</si>
  <si>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</si>
  <si>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</si>
  <si>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</si>
  <si>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</si>
  <si>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</si>
  <si>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</si>
  <si>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</si>
  <si>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</si>
  <si>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</si>
  <si>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</si>
  <si>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</si>
  <si>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</si>
  <si>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</si>
  <si>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</si>
  <si>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</si>
  <si>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</si>
  <si>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</si>
  <si>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</si>
  <si>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</si>
  <si>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</si>
  <si>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</si>
  <si>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</si>
  <si>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</si>
  <si>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</si>
  <si>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</si>
  <si>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</si>
  <si>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</si>
  <si>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</si>
  <si>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</si>
  <si>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</si>
  <si>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</si>
  <si>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</si>
  <si>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</si>
  <si>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</si>
  <si>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</si>
  <si>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</si>
  <si>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</si>
  <si>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</si>
  <si>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</si>
  <si>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</si>
  <si>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</si>
  <si>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</si>
  <si>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</si>
  <si>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</si>
  <si>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</si>
  <si>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</si>
  <si>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</si>
  <si>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</si>
  <si>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</si>
  <si>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</si>
  <si>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</si>
  <si>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</si>
  <si>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</si>
  <si>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</si>
  <si>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</si>
  <si>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</si>
  <si>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</si>
  <si>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</si>
  <si>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</si>
  <si>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</si>
  <si>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</si>
  <si>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</si>
  <si>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</si>
  <si>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</si>
  <si>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</si>
  <si>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</si>
  <si>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</si>
  <si>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</si>
  <si>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</si>
  <si>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</si>
  <si>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</si>
  <si>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</si>
  <si>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</si>
  <si>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</si>
  <si>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</si>
  <si>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</si>
  <si>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</si>
  <si>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</si>
  <si>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</si>
  <si>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</si>
  <si>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</si>
  <si>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</si>
  <si>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</si>
  <si>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</si>
  <si>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</si>
  <si>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</si>
  <si>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</si>
  <si>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</si>
  <si>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</si>
  <si>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</si>
  <si>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</si>
  <si>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</si>
  <si>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</si>
  <si>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</si>
  <si>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</si>
  <si>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</si>
  <si>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</si>
  <si>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</si>
  <si>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</si>
  <si>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</si>
  <si>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</si>
  <si>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</si>
  <si>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</si>
  <si>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</si>
  <si>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</si>
  <si>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</si>
  <si>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</si>
  <si>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</si>
  <si>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</si>
  <si>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</si>
  <si>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</si>
  <si>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</si>
  <si>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</si>
  <si>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</si>
  <si>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</si>
  <si>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</si>
  <si>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</si>
  <si>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</si>
  <si>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</si>
  <si>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</si>
  <si>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</si>
  <si>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</si>
  <si>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</si>
  <si>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</si>
  <si>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</si>
  <si>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</si>
  <si>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</si>
  <si>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</si>
  <si>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</si>
  <si>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</si>
  <si>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</si>
  <si>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</si>
  <si>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</si>
  <si>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</si>
  <si>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</si>
  <si>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</si>
  <si>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</si>
  <si>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</si>
  <si>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</si>
  <si>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</si>
  <si>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</si>
  <si>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</si>
  <si>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</si>
  <si>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</si>
  <si>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</si>
  <si>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</si>
  <si>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</si>
  <si>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</si>
  <si>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</si>
  <si>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</si>
  <si>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</si>
  <si>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</si>
  <si>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</si>
  <si>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</si>
  <si>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</si>
  <si>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</si>
  <si>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</si>
  <si>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</si>
  <si>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</si>
  <si>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</si>
  <si>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</si>
  <si>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</si>
  <si>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</si>
  <si>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</si>
  <si>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</si>
  <si>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</si>
  <si>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</si>
  <si>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</si>
  <si>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</si>
  <si>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</si>
  <si>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</si>
  <si>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</si>
  <si>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</si>
  <si>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</si>
  <si>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</si>
  <si>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</si>
  <si>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</si>
  <si>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</si>
  <si>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</si>
  <si>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</si>
  <si>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</si>
  <si>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</si>
  <si>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</si>
  <si>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</si>
  <si>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</si>
  <si>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</si>
  <si>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</si>
  <si>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</si>
  <si>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</si>
  <si>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</si>
  <si>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</si>
  <si>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</si>
  <si>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</si>
  <si>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</si>
  <si>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</si>
  <si>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</si>
  <si>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</si>
  <si>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</si>
  <si>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</si>
  <si>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</si>
  <si>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</si>
  <si>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</si>
  <si>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</si>
  <si>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</si>
  <si>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</si>
  <si>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</si>
  <si>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</si>
  <si>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</si>
  <si>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</si>
  <si>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</si>
  <si>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</si>
  <si>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</si>
  <si>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</si>
  <si>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</si>
  <si>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</si>
  <si>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</si>
  <si>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</si>
  <si>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</si>
  <si>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</si>
  <si>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</si>
  <si>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</si>
  <si>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</si>
  <si>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</si>
  <si>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</si>
  <si>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</si>
  <si>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</si>
  <si>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</si>
  <si>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</si>
  <si>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</si>
  <si>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</si>
  <si>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</si>
  <si>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</si>
  <si>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</si>
  <si>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</si>
  <si>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</si>
  <si>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</si>
  <si>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</si>
  <si>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</si>
  <si>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</si>
  <si>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</si>
  <si>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</si>
  <si>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</si>
  <si>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</si>
  <si>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</si>
  <si>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</si>
  <si>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</si>
  <si>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</si>
  <si>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</si>
  <si>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</si>
  <si>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</si>
  <si>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</si>
  <si>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</si>
  <si>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</si>
  <si>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</si>
  <si>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</si>
  <si>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</si>
  <si>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</si>
  <si>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</si>
  <si>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</si>
  <si>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</si>
  <si>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</si>
  <si>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</si>
  <si>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</si>
  <si>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</si>
  <si>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</si>
  <si>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</si>
  <si>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</si>
  <si>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</si>
  <si>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</si>
  <si>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</si>
  <si>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</si>
  <si>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</si>
  <si>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</si>
  <si>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</si>
  <si>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</si>
  <si>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</si>
  <si>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</si>
  <si>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</si>
  <si>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</si>
  <si>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</si>
  <si>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</si>
  <si>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</si>
  <si>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</si>
  <si>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</si>
  <si>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</si>
  <si>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</si>
  <si>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</si>
  <si>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</si>
  <si>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</si>
  <si>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</si>
  <si>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</si>
  <si>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</si>
  <si>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</si>
  <si>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</si>
  <si>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</si>
  <si>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</si>
  <si>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</si>
  <si>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</si>
  <si>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</si>
  <si>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</si>
  <si>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</si>
  <si>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</si>
  <si>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</si>
  <si>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</si>
  <si>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</si>
  <si>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</si>
  <si>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</si>
  <si>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</si>
  <si>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</si>
  <si>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</si>
  <si>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</si>
  <si>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</si>
  <si>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</si>
  <si>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</si>
  <si>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</si>
  <si>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</si>
  <si>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</si>
  <si>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</si>
  <si>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</si>
  <si>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</si>
  <si>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</si>
  <si>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</si>
  <si>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</si>
  <si>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</si>
  <si>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</si>
  <si>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</si>
  <si>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</si>
  <si>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</si>
  <si>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</si>
  <si>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</si>
  <si>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</si>
  <si>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</si>
  <si>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</si>
  <si>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</si>
  <si>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</si>
  <si>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</si>
  <si>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</si>
  <si>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</si>
  <si>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</si>
  <si>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</si>
  <si>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</si>
  <si>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</si>
  <si>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</si>
  <si>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</si>
  <si>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</si>
  <si>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</si>
  <si>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</si>
  <si>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</si>
  <si>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</si>
  <si>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</si>
  <si>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</si>
  <si>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</si>
  <si>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</si>
  <si>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</si>
  <si>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</si>
  <si>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</si>
  <si>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</si>
  <si>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</si>
  <si>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</si>
  <si>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</si>
  <si>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</si>
  <si>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</si>
  <si>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</si>
  <si>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</si>
  <si>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</si>
  <si>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</si>
  <si>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</si>
  <si>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</si>
  <si>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</si>
  <si>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</si>
  <si>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</si>
  <si>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</si>
  <si>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</si>
  <si>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</si>
  <si>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</si>
  <si>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</si>
  <si>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</si>
  <si>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</si>
  <si>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</si>
  <si>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</si>
  <si>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</si>
  <si>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</si>
  <si>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</si>
  <si>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</si>
  <si>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</si>
  <si>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</si>
  <si>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</si>
  <si>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</si>
  <si>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</si>
  <si>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</si>
  <si>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</si>
  <si>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</si>
  <si>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</si>
  <si>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</si>
  <si>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</si>
  <si>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</si>
  <si>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</si>
  <si>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</si>
  <si>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</si>
  <si>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</si>
  <si>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</si>
  <si>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</si>
  <si>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</si>
  <si>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</si>
  <si>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</si>
  <si>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</si>
  <si>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</si>
  <si>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</si>
  <si>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</si>
  <si>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</si>
  <si>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</si>
  <si>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</si>
  <si>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</si>
  <si>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</si>
  <si>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</si>
  <si>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</si>
  <si>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</si>
  <si>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</si>
  <si>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</si>
  <si>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</si>
  <si>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</si>
  <si>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</si>
  <si>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</si>
  <si>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</si>
  <si>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</si>
  <si>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</si>
  <si>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</si>
  <si>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</si>
  <si>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</si>
  <si>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</si>
  <si>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</si>
  <si>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</si>
  <si>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</si>
  <si>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</si>
  <si>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</si>
  <si>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</si>
  <si>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</si>
  <si>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</si>
  <si>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</si>
  <si>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</si>
  <si>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</si>
  <si>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</si>
  <si>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</si>
  <si>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</si>
  <si>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</si>
  <si>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</si>
  <si>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</si>
  <si>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</si>
  <si>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</si>
  <si>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</si>
  <si>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</si>
  <si>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</si>
  <si>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</si>
  <si>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</si>
  <si>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</si>
  <si>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</si>
  <si>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</si>
  <si>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</si>
  <si>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</si>
  <si>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</si>
  <si>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</si>
  <si>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</si>
  <si>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</si>
  <si>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</si>
  <si>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</si>
  <si>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</si>
  <si>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</si>
  <si>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</si>
  <si>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</si>
  <si>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</si>
  <si>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</si>
  <si>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</si>
  <si>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</si>
  <si>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</si>
  <si>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</si>
  <si>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</si>
  <si>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</si>
  <si>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</si>
  <si>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</si>
  <si>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</si>
  <si>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</si>
  <si>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</si>
  <si>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</si>
  <si>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</si>
  <si>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</si>
  <si>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</si>
  <si>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</si>
  <si>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</si>
  <si>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</si>
  <si>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</si>
  <si>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</si>
  <si>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</si>
  <si>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</si>
  <si>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</si>
  <si>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</si>
  <si>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</si>
  <si>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</si>
  <si>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</si>
  <si>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</si>
  <si>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</si>
  <si>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</si>
  <si>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</si>
  <si>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</si>
  <si>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</si>
  <si>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</si>
  <si>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</si>
  <si>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</si>
  <si>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</si>
  <si>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</si>
  <si>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</si>
  <si>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</si>
  <si>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</si>
  <si>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</si>
  <si>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</si>
  <si>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</si>
  <si>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</si>
  <si>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</si>
  <si>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</si>
  <si>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</si>
  <si>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</si>
  <si>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</si>
  <si>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</si>
  <si>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</si>
  <si>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</si>
  <si>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</si>
  <si>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</si>
  <si>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</si>
  <si>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</si>
  <si>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</si>
  <si>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</si>
  <si>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</si>
  <si>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</si>
  <si>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</si>
  <si>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</si>
  <si>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</si>
  <si>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</si>
  <si>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</si>
  <si>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</si>
  <si>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</si>
  <si>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</si>
  <si>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</si>
  <si>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</si>
  <si>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</si>
  <si>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</si>
  <si>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</si>
  <si>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</si>
  <si>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</si>
  <si>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</si>
  <si>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</si>
  <si>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</si>
  <si>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</si>
  <si>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</si>
  <si>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</si>
  <si>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</si>
  <si>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</si>
  <si>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</si>
  <si>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</si>
  <si>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</si>
  <si>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</si>
  <si>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</si>
  <si>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</si>
  <si>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</si>
  <si>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</si>
  <si>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</si>
  <si>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</si>
  <si>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</si>
  <si>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</si>
  <si>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</si>
  <si>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</si>
  <si>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</si>
  <si>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</si>
  <si>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</si>
  <si>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</si>
  <si>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</si>
  <si>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</si>
  <si>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</si>
  <si>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</si>
  <si>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</si>
  <si>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</si>
  <si>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</si>
  <si>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</si>
  <si>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</si>
  <si>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</si>
  <si>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</si>
  <si>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</si>
  <si>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</si>
  <si>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</si>
  <si>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</si>
  <si>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</si>
  <si>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</si>
  <si>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</si>
  <si>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</si>
  <si>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</si>
  <si>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</si>
  <si>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</si>
  <si>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</si>
  <si>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</si>
  <si>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</si>
  <si>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</si>
  <si>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</si>
  <si>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</si>
  <si>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</si>
  <si>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</si>
  <si>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</si>
  <si>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</si>
  <si>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</si>
  <si>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</si>
  <si>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</si>
  <si>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</si>
  <si>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</si>
  <si>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</si>
  <si>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</si>
  <si>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</si>
  <si>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</si>
  <si>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</si>
  <si>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</si>
  <si>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</si>
  <si>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</si>
  <si>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</si>
  <si>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</si>
  <si>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</si>
  <si>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</si>
  <si>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</si>
  <si>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</si>
  <si>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</si>
  <si>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</si>
  <si>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</si>
  <si>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</si>
  <si>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</si>
  <si>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</si>
  <si>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</si>
  <si>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</si>
  <si>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</si>
  <si>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</si>
  <si>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</si>
  <si>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</si>
  <si>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</si>
  <si>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</si>
  <si>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</si>
  <si>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</si>
  <si>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</si>
  <si>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</si>
  <si>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</si>
  <si>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</si>
  <si>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</si>
  <si>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</si>
  <si>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</si>
  <si>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</si>
  <si>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</si>
  <si>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</si>
  <si>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</si>
  <si>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</si>
  <si>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</si>
  <si>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</si>
  <si>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</si>
  <si>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</si>
  <si>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</si>
  <si>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</si>
  <si>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</si>
  <si>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</si>
  <si>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</si>
  <si>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</si>
  <si>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</si>
  <si>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</si>
  <si>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</si>
  <si>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</si>
  <si>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</si>
  <si>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</si>
  <si>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</si>
  <si>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</si>
  <si>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</si>
  <si>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</si>
  <si>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</si>
  <si>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</si>
  <si>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</si>
  <si>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</si>
  <si>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</si>
  <si>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</si>
  <si>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</si>
  <si>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</si>
  <si>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</si>
  <si>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</si>
  <si>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</si>
  <si>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</si>
  <si>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</si>
  <si>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</si>
  <si>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</si>
  <si>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</si>
  <si>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</si>
  <si>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</si>
  <si>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</si>
  <si>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</si>
  <si>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</si>
  <si>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</si>
  <si>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</si>
  <si>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</si>
  <si>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</si>
  <si>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</si>
  <si>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</si>
  <si>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</si>
  <si>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</si>
  <si>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</si>
  <si>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</si>
  <si>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</si>
  <si>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</si>
  <si>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</si>
  <si>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</si>
  <si>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</si>
  <si>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</si>
  <si>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</si>
  <si>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</si>
  <si>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</si>
  <si>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</si>
  <si>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</si>
  <si>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</si>
  <si>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</si>
  <si>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</si>
  <si>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</si>
  <si>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</si>
  <si>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</si>
  <si>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</si>
  <si>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</si>
  <si>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</si>
  <si>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</si>
  <si>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</si>
  <si>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</si>
  <si>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</si>
  <si>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</si>
  <si>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</si>
  <si>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</si>
  <si>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</si>
  <si>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</si>
  <si>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</si>
  <si>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</si>
  <si>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</si>
  <si>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</si>
  <si>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</si>
  <si>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</si>
  <si>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</si>
  <si>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</si>
  <si>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</si>
  <si>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</si>
  <si>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</si>
  <si>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</si>
  <si>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</si>
  <si>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</si>
  <si>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</si>
  <si>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</si>
  <si>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</si>
  <si>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</si>
  <si>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</si>
  <si>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</si>
  <si>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</si>
  <si>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</si>
  <si>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</si>
  <si>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</si>
  <si>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</si>
  <si>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</si>
  <si>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</si>
  <si>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</si>
  <si>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</si>
  <si>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</si>
  <si>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</si>
  <si>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</si>
  <si>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</si>
  <si>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</si>
  <si>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</si>
  <si>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</si>
  <si>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</si>
  <si>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</si>
  <si>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</si>
  <si>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</si>
  <si>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</si>
  <si>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</si>
  <si>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</si>
  <si>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</si>
  <si>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</si>
  <si>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</si>
  <si>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</si>
  <si>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</si>
  <si>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</si>
  <si>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</si>
  <si>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</si>
  <si>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</si>
  <si>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</si>
  <si>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</si>
  <si>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</si>
  <si>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</si>
  <si>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</si>
  <si>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</si>
  <si>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</si>
  <si>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</si>
  <si>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</si>
  <si>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</si>
  <si>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</si>
  <si>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</si>
  <si>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</si>
  <si>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</si>
  <si>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</si>
  <si>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</si>
  <si>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</si>
  <si>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</si>
  <si>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</si>
  <si>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</si>
  <si>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</si>
  <si>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</si>
  <si>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</si>
  <si>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</si>
  <si>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</si>
  <si>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</si>
  <si>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</si>
  <si>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</si>
  <si>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</si>
  <si>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</si>
  <si>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</si>
  <si>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</si>
  <si>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</si>
  <si>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</si>
  <si>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</si>
  <si>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</si>
  <si>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</si>
  <si>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</si>
  <si>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</si>
  <si>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</si>
  <si>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</si>
  <si>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</si>
  <si>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</si>
  <si>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</si>
  <si>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</si>
  <si>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</si>
  <si>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</si>
  <si>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</si>
  <si>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</si>
  <si>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</si>
  <si>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</si>
  <si>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</si>
  <si>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</si>
  <si>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</si>
  <si>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</si>
  <si>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</si>
  <si>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</si>
  <si>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</si>
  <si>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</si>
  <si>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</si>
  <si>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</si>
  <si>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</si>
  <si>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</si>
  <si>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</si>
  <si>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</si>
  <si>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</si>
  <si>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</si>
  <si>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</si>
  <si>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</si>
  <si>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</si>
  <si>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</si>
  <si>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</si>
  <si>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</si>
  <si>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</si>
  <si>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</si>
  <si>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</si>
  <si>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</si>
  <si>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</si>
  <si>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</si>
  <si>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</si>
  <si>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</si>
  <si>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</si>
  <si>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</si>
  <si>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</si>
  <si>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</si>
  <si>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</si>
  <si>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</si>
  <si>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</si>
  <si>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</si>
  <si>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</si>
  <si>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</si>
  <si>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</si>
  <si>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</si>
  <si>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</si>
  <si>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</si>
  <si>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</si>
  <si>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</si>
  <si>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</si>
  <si>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</si>
  <si>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</si>
  <si>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</si>
  <si>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</si>
  <si>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</si>
  <si>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</si>
  <si>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</si>
  <si>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</si>
  <si>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</si>
  <si>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</si>
  <si>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</si>
  <si>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</si>
  <si>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</si>
  <si>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</si>
  <si>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</si>
  <si>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</si>
  <si>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</si>
  <si>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</si>
  <si>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</si>
  <si>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</si>
  <si>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</si>
  <si>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</si>
  <si>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</si>
  <si>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</si>
  <si>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</si>
  <si>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</si>
  <si>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</si>
  <si>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</si>
  <si>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</si>
  <si>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</si>
  <si>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</si>
  <si>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</si>
  <si>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</si>
  <si>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</si>
  <si>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</si>
  <si>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</si>
  <si>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</si>
  <si>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</si>
  <si>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</si>
  <si>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</si>
  <si>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</si>
  <si>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</si>
  <si>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</si>
  <si>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</si>
  <si>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</si>
  <si>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</si>
  <si>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</si>
  <si>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</si>
  <si>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</si>
  <si>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</si>
  <si>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</si>
  <si>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</si>
  <si>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</si>
  <si>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</si>
  <si>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</si>
  <si>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</si>
  <si>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</si>
  <si>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</si>
  <si>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</si>
  <si>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</si>
  <si>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</si>
  <si>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</si>
  <si>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</si>
  <si>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</si>
  <si>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</si>
  <si>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</si>
  <si>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</si>
  <si>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</si>
  <si>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</si>
  <si>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</si>
  <si>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</si>
  <si>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</si>
  <si>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</si>
  <si>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</si>
  <si>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</si>
  <si>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</si>
  <si>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</si>
  <si>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</si>
  <si>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</si>
  <si>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</si>
  <si>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</si>
  <si>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</si>
  <si>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</si>
  <si>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</si>
  <si>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</si>
  <si>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</si>
  <si>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</si>
  <si>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</si>
  <si>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</si>
  <si>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</si>
  <si>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</si>
  <si>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</si>
  <si>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</si>
  <si>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</si>
  <si>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</si>
  <si>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</si>
  <si>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</si>
  <si>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</si>
  <si>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</si>
  <si>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</si>
  <si>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</si>
  <si>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</si>
  <si>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</si>
  <si>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</si>
  <si>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</si>
  <si>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</si>
  <si>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</si>
  <si>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</si>
  <si>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</si>
  <si>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</si>
  <si>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</si>
  <si>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</si>
  <si>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</si>
  <si>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</si>
  <si>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</si>
  <si>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</si>
  <si>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</si>
  <si>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</si>
  <si>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</si>
  <si>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</si>
  <si>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</si>
  <si>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</si>
  <si>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</si>
  <si>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</si>
  <si>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</si>
  <si>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</si>
  <si>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</si>
  <si>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</si>
  <si>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</si>
  <si>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</si>
  <si>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</si>
  <si>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</si>
  <si>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</si>
  <si>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</si>
  <si>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</si>
  <si>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</si>
  <si>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</si>
  <si>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</si>
  <si>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</si>
  <si>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</si>
  <si>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</si>
  <si>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</si>
  <si>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</si>
  <si>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</si>
  <si>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</si>
  <si>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</si>
  <si>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</si>
  <si>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</si>
  <si>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</si>
  <si>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</si>
  <si>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</si>
  <si>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</si>
  <si>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</si>
  <si>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</si>
  <si>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</si>
  <si>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</si>
  <si>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</si>
  <si>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</si>
  <si>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</si>
  <si>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</si>
  <si>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</si>
  <si>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</si>
  <si>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</si>
  <si>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</si>
  <si>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</si>
  <si>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</si>
  <si>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</si>
  <si>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</si>
  <si>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</si>
  <si>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</si>
  <si>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</si>
  <si>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</si>
  <si>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</si>
  <si>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</si>
  <si>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</si>
  <si>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</si>
  <si>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</si>
  <si>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</si>
  <si>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</si>
  <si>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</si>
  <si>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</si>
  <si>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</si>
  <si>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</si>
  <si>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</si>
  <si>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</si>
  <si>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</si>
  <si>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</si>
  <si>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</si>
  <si>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</si>
  <si>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</si>
  <si>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</si>
  <si>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</si>
  <si>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</si>
  <si>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</si>
  <si>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</si>
  <si>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</si>
  <si>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</si>
  <si>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</si>
  <si>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</si>
  <si>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</si>
  <si>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</si>
  <si>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</si>
  <si>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</si>
  <si>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</si>
  <si>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</si>
  <si>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</si>
  <si>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</si>
  <si>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</si>
  <si>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</si>
  <si>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</si>
  <si>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</si>
  <si>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</si>
  <si>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</si>
  <si>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</si>
  <si>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</si>
  <si>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</si>
  <si>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</si>
  <si>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</si>
  <si>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</si>
  <si>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</si>
  <si>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</si>
  <si>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</si>
  <si>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</si>
  <si>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</si>
  <si>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</si>
  <si>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</si>
  <si>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</si>
  <si>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</si>
  <si>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</si>
  <si>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</si>
  <si>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</si>
  <si>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</si>
  <si>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</si>
  <si>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</si>
  <si>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</si>
  <si>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</si>
  <si>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</si>
  <si>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</si>
  <si>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</si>
  <si>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</si>
  <si>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</si>
  <si>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</si>
  <si>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</si>
  <si>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</si>
  <si>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</si>
  <si>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</si>
  <si>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</si>
  <si>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</si>
  <si>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</si>
  <si>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</si>
  <si>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</si>
  <si>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</si>
  <si>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</si>
  <si>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</si>
  <si>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</si>
  <si>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</si>
  <si>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</si>
  <si>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</si>
  <si>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</si>
  <si>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</si>
  <si>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</si>
  <si>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</si>
  <si>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</si>
  <si>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</si>
  <si>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</si>
  <si>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</si>
  <si>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</si>
  <si>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</si>
  <si>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</si>
  <si>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</si>
  <si>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</si>
  <si>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</si>
  <si>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</si>
  <si>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</si>
  <si>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</si>
  <si>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</si>
  <si>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</si>
  <si>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</si>
  <si>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</si>
  <si>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</si>
  <si>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</si>
  <si>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</si>
  <si>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</si>
  <si>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</si>
  <si>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</si>
  <si>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</si>
  <si>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</si>
  <si>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</si>
  <si>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</si>
  <si>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</si>
  <si>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</si>
  <si>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</si>
  <si>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</si>
  <si>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</si>
  <si>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</si>
  <si>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</si>
  <si>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</si>
  <si>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</si>
  <si>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</si>
  <si>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</si>
  <si>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</si>
  <si>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</si>
  <si>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</si>
  <si>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</si>
  <si>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</si>
  <si>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</si>
  <si>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</si>
  <si>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</si>
  <si>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</si>
  <si>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</si>
  <si>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</si>
  <si>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</si>
  <si>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</si>
  <si>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</si>
  <si>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</si>
  <si>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</si>
  <si>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</si>
  <si>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</si>
  <si>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</si>
  <si>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</si>
  <si>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</si>
  <si>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</si>
  <si>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</si>
  <si>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</si>
  <si>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</si>
  <si>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</si>
  <si>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</si>
  <si>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</si>
  <si>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</si>
  <si>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</si>
  <si>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</si>
  <si>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</si>
  <si>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</si>
  <si>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</si>
  <si>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</si>
  <si>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</si>
  <si>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</si>
  <si>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</si>
  <si>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</si>
  <si>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</si>
  <si>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</si>
  <si>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</si>
  <si>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</si>
  <si>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</si>
  <si>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</si>
  <si>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</si>
  <si>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</si>
  <si>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</si>
  <si>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</si>
  <si>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</si>
  <si>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</si>
  <si>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</si>
  <si>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</si>
  <si>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</si>
  <si>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</si>
  <si>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</si>
  <si>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</si>
  <si>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</si>
  <si>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</si>
  <si>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</si>
  <si>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</si>
  <si>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</si>
  <si>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</si>
  <si>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</si>
  <si>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</si>
  <si>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</si>
  <si>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</si>
  <si>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</si>
  <si>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</si>
  <si>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</si>
  <si>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</si>
  <si>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</si>
  <si>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</si>
  <si>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</si>
  <si>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</si>
  <si>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</si>
  <si>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</si>
  <si>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</si>
  <si>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</si>
  <si>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</si>
  <si>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</si>
  <si>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</si>
  <si>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</si>
  <si>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</si>
  <si>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</si>
  <si>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</si>
  <si>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</si>
  <si>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</si>
  <si>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</si>
  <si>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</si>
  <si>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</si>
  <si>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</si>
  <si>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</si>
  <si>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</si>
  <si>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</si>
  <si>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</si>
  <si>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</si>
  <si>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</si>
  <si>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</si>
  <si>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</si>
  <si>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</si>
  <si>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</si>
  <si>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</si>
  <si>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</si>
  <si>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</si>
  <si>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</si>
  <si>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</si>
  <si>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</si>
  <si>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</si>
  <si>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</si>
  <si>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</si>
  <si>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</si>
  <si>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</si>
  <si>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</si>
  <si>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</si>
  <si>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</si>
  <si>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</si>
  <si>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</si>
  <si>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</si>
  <si>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</si>
  <si>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</si>
  <si>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</si>
  <si>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</si>
  <si>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</si>
  <si>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</si>
  <si>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</si>
  <si>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</si>
  <si>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</si>
  <si>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</si>
  <si>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</si>
  <si>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</si>
  <si>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</si>
  <si>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</si>
  <si>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</si>
  <si>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</si>
  <si>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</si>
  <si>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</si>
  <si>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</si>
  <si>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</si>
  <si>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</si>
  <si>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</si>
  <si>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</si>
  <si>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</si>
  <si>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</si>
  <si>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</si>
  <si>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</si>
  <si>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</si>
  <si>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</si>
  <si>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</si>
  <si>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</si>
  <si>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</si>
  <si>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</si>
  <si>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</si>
  <si>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</si>
  <si>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</si>
  <si>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</si>
  <si>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</si>
  <si>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</si>
  <si>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</si>
  <si>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</si>
  <si>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</si>
  <si>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</si>
  <si>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</si>
  <si>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</si>
  <si>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</si>
  <si>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</si>
  <si>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</si>
  <si>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</si>
  <si>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</si>
  <si>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</si>
  <si>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</si>
  <si>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</si>
  <si>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</si>
  <si>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</si>
  <si>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</si>
  <si>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</si>
  <si>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</si>
  <si>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</si>
  <si>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</si>
  <si>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</si>
  <si>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</si>
  <si>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</si>
  <si>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</si>
  <si>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</si>
  <si>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</si>
  <si>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</si>
  <si>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</si>
  <si>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</si>
  <si>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</si>
  <si>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</si>
  <si>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</si>
  <si>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</si>
  <si>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</si>
  <si>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</si>
  <si>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</si>
  <si>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</si>
  <si>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</si>
  <si>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</si>
  <si>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</si>
  <si>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</si>
  <si>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</si>
  <si>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</si>
  <si>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</si>
  <si>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</si>
  <si>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</si>
  <si>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</si>
  <si>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</si>
  <si>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</si>
  <si>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</si>
  <si>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</si>
  <si>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</si>
  <si>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</si>
  <si>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</si>
  <si>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</si>
  <si>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</si>
  <si>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</si>
  <si>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</si>
  <si>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</si>
  <si>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</si>
  <si>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</si>
  <si>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</si>
  <si>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</si>
  <si>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</si>
  <si>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</si>
  <si>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</si>
  <si>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</si>
  <si>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</si>
  <si>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</si>
  <si>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</si>
  <si>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</si>
  <si>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</si>
  <si>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</si>
  <si>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</si>
  <si>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</si>
  <si>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</si>
  <si>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</si>
  <si>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</si>
  <si>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</si>
  <si>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</si>
  <si>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</si>
  <si>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</si>
  <si>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</si>
  <si>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</si>
  <si>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</si>
  <si>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</si>
  <si>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</si>
  <si>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</si>
  <si>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</si>
  <si>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</si>
  <si>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</si>
  <si>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</si>
  <si>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</si>
  <si>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</si>
  <si>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</si>
  <si>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</si>
  <si>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</si>
  <si>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</si>
  <si>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</si>
  <si>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</si>
  <si>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</si>
  <si>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</si>
  <si>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</si>
  <si>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</si>
  <si>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</si>
  <si>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</si>
  <si>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</si>
  <si>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</si>
  <si>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</si>
  <si>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</si>
  <si>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</si>
  <si>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</si>
  <si>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</si>
  <si>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</si>
  <si>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</si>
  <si>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</si>
  <si>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</si>
  <si>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</si>
  <si>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</si>
  <si>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</si>
  <si>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</si>
  <si>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</si>
  <si>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</si>
  <si>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</si>
  <si>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</si>
  <si>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</si>
  <si>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</si>
  <si>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</si>
  <si>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</si>
  <si>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</si>
  <si>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</si>
  <si>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</si>
  <si>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</si>
  <si>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</si>
  <si>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</si>
  <si>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</si>
  <si>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</si>
  <si>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</si>
  <si>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</si>
  <si>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</si>
  <si>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</si>
  <si>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</si>
  <si>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</si>
  <si>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</si>
  <si>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</si>
  <si>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</si>
  <si>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</si>
  <si>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</si>
  <si>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</si>
  <si>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</si>
  <si>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</si>
  <si>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</si>
  <si>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</si>
  <si>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</si>
  <si>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</si>
  <si>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</si>
  <si>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</si>
  <si>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</si>
  <si>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</si>
  <si>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</si>
  <si>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</si>
  <si>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</si>
  <si>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</si>
  <si>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</si>
  <si>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</si>
  <si>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</si>
  <si>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</si>
  <si>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</si>
  <si>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</si>
  <si>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</si>
  <si>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</si>
  <si>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</si>
  <si>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</si>
  <si>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</si>
  <si>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</si>
  <si>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</si>
  <si>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</si>
  <si>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</si>
  <si>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</si>
  <si>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</si>
  <si>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</si>
  <si>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</si>
  <si>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</si>
  <si>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</si>
  <si>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</si>
  <si>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</si>
  <si>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</si>
  <si>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</si>
  <si>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</si>
  <si>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</si>
  <si>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</si>
  <si>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</si>
  <si>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</si>
  <si>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</si>
  <si>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</si>
  <si>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</si>
  <si>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</si>
  <si>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</si>
  <si>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</si>
  <si>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</si>
  <si>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</si>
  <si>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</si>
  <si>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</si>
  <si>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</si>
  <si>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</si>
  <si>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</si>
  <si>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</si>
  <si>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</si>
  <si>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</si>
  <si>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</si>
  <si>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</si>
  <si>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</si>
  <si>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</si>
  <si>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</si>
  <si>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</si>
  <si>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</si>
  <si>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</si>
  <si>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</si>
  <si>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</si>
  <si>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</si>
  <si>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</si>
  <si>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</si>
  <si>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</si>
  <si>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</si>
  <si>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</si>
  <si>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</si>
  <si>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</si>
  <si>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</si>
  <si>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</si>
  <si>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</si>
  <si>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</si>
  <si>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</si>
  <si>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</si>
  <si>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</si>
  <si>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</si>
  <si>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</si>
  <si>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</si>
  <si>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</si>
  <si>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</si>
  <si>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</si>
  <si>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</si>
  <si>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</si>
  <si>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</si>
  <si>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</si>
  <si>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</si>
  <si>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</si>
  <si>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</si>
  <si>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</si>
  <si>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</si>
  <si>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</si>
  <si>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</si>
  <si>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</si>
  <si>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</si>
  <si>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</si>
  <si>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</si>
  <si>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</si>
  <si>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</si>
  <si>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</si>
  <si>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</si>
  <si>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</si>
  <si>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</si>
  <si>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</si>
  <si>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</si>
  <si>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</si>
  <si>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</si>
  <si>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</si>
  <si>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</si>
  <si>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</si>
  <si>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</si>
  <si>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</si>
  <si>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</si>
  <si>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</si>
  <si>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</si>
  <si>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</si>
  <si>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</si>
  <si>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</si>
  <si>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</si>
  <si>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</si>
  <si>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</si>
  <si>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</si>
  <si>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</si>
  <si>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</si>
  <si>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</si>
  <si>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</si>
  <si>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</si>
  <si>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</si>
  <si>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</si>
  <si>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</si>
  <si>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</si>
  <si>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</si>
  <si>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</si>
  <si>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</si>
  <si>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</si>
  <si>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</si>
  <si>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</si>
  <si>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</si>
  <si>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</si>
  <si>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</si>
  <si>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</si>
  <si>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</si>
  <si>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</si>
  <si>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</si>
  <si>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</si>
  <si>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</si>
  <si>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</si>
  <si>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</si>
  <si>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</si>
  <si>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</si>
  <si>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</si>
  <si>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</si>
  <si>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</si>
  <si>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</si>
  <si>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</si>
  <si>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</si>
  <si>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</si>
  <si>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</si>
  <si>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</si>
  <si>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</si>
  <si>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</si>
  <si>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</si>
  <si>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</si>
  <si>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</si>
  <si>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</si>
  <si>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</si>
  <si>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</si>
  <si>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</si>
  <si>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</si>
  <si>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</si>
  <si>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</si>
  <si>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</si>
  <si>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</si>
  <si>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</si>
  <si>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</si>
  <si>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</si>
  <si>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</si>
  <si>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</si>
  <si>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</si>
  <si>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</si>
  <si>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</si>
  <si>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</si>
  <si>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</si>
  <si>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</si>
  <si>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</si>
  <si>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</si>
  <si>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</si>
  <si>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</si>
  <si>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</si>
  <si>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</si>
  <si>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</si>
  <si>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</si>
  <si>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</si>
  <si>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</si>
  <si>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</si>
  <si>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</si>
  <si>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</si>
  <si>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</si>
  <si>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</si>
  <si>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</si>
  <si>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</si>
  <si>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</si>
  <si>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</si>
  <si>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</si>
  <si>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</si>
  <si>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</si>
  <si>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</si>
  <si>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</si>
  <si>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</si>
  <si>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</si>
  <si>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</si>
  <si>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</si>
  <si>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</si>
  <si>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</si>
  <si>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</si>
  <si>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</si>
  <si>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</si>
  <si>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</si>
  <si>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</si>
  <si>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</si>
  <si>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</si>
  <si>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</si>
  <si>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</si>
  <si>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</si>
  <si>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</si>
  <si>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</si>
  <si>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</si>
  <si>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</si>
  <si>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</si>
  <si>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</si>
  <si>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</si>
  <si>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</si>
  <si>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</si>
  <si>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</si>
  <si>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</si>
  <si>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</si>
  <si>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</si>
  <si>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</si>
  <si>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</si>
  <si>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</si>
  <si>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</si>
  <si>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</si>
  <si>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</si>
  <si>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</si>
  <si>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</si>
  <si>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</si>
  <si>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</si>
  <si>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</si>
  <si>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</si>
  <si>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</si>
  <si>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</si>
  <si>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</si>
  <si>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</si>
  <si>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</si>
  <si>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</si>
  <si>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</si>
  <si>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</si>
  <si>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</si>
  <si>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</si>
  <si>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</si>
  <si>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</si>
  <si>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</si>
  <si>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</si>
  <si>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</si>
  <si>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</si>
  <si>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</si>
  <si>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</si>
  <si>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</si>
  <si>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</si>
  <si>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</si>
  <si>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</si>
  <si>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</si>
  <si>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</si>
  <si>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</si>
  <si>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</si>
  <si>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</si>
  <si>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</si>
  <si>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</si>
  <si>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</si>
  <si>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</si>
  <si>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</si>
  <si>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</si>
  <si>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</si>
  <si>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</si>
  <si>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</si>
  <si>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</si>
  <si>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</si>
  <si>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</si>
  <si>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</si>
  <si>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</si>
  <si>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</si>
  <si>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</si>
  <si>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</si>
  <si>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</si>
  <si>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</si>
  <si>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</si>
  <si>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</si>
  <si>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</si>
  <si>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</si>
  <si>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</si>
  <si>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</si>
  <si>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</si>
  <si>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</si>
  <si>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</si>
  <si>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</si>
  <si>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</si>
  <si>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</si>
  <si>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</si>
  <si>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</si>
  <si>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</si>
  <si>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</si>
  <si>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</si>
  <si>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</si>
  <si>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</si>
  <si>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</si>
  <si>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</si>
  <si>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</si>
  <si>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</si>
  <si>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</si>
  <si>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</si>
  <si>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</si>
  <si>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</si>
  <si>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</si>
  <si>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</si>
  <si>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</si>
  <si>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</si>
  <si>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</si>
  <si>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</si>
  <si>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</si>
  <si>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</si>
  <si>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</si>
  <si>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</si>
  <si>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</si>
  <si>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</si>
  <si>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</si>
  <si>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</si>
  <si>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</si>
  <si>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</si>
  <si>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</si>
  <si>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</si>
  <si>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</si>
  <si>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</si>
  <si>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</si>
  <si>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</si>
  <si>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</si>
  <si>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</si>
  <si>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</si>
  <si>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</si>
  <si>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</si>
  <si>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</si>
  <si>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</si>
  <si>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</si>
  <si>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</si>
  <si>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</si>
  <si>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</si>
  <si>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</si>
  <si>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</si>
  <si>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</si>
  <si>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</si>
  <si>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</si>
  <si>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</si>
  <si>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</si>
  <si>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</si>
  <si>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</si>
  <si>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</si>
  <si>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</si>
  <si>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</si>
  <si>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</si>
  <si>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</si>
  <si>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</si>
  <si>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</si>
  <si>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</si>
  <si>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</si>
  <si>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</si>
  <si>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</si>
  <si>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</si>
  <si>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</si>
  <si>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</si>
  <si>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</si>
  <si>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</si>
  <si>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</si>
  <si>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</si>
  <si>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</si>
  <si>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</si>
  <si>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</si>
  <si>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</si>
  <si>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</si>
  <si>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</si>
  <si>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</si>
  <si>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</si>
  <si>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</si>
  <si>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</si>
  <si>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</si>
  <si>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</si>
  <si>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</si>
  <si>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</si>
  <si>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</si>
  <si>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</si>
  <si>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</si>
  <si>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</si>
  <si>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</si>
  <si>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</si>
  <si>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</si>
  <si>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</si>
  <si>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</si>
  <si>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</si>
  <si>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</si>
  <si>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</si>
  <si>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</si>
  <si>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</si>
  <si>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</si>
  <si>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</si>
  <si>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</si>
  <si>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</si>
  <si>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</si>
  <si>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</si>
  <si>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</si>
  <si>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</si>
  <si>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</si>
  <si>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</si>
  <si>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</si>
  <si>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</si>
  <si>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</si>
  <si>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</si>
  <si>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</si>
  <si>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</si>
  <si>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</si>
  <si>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</si>
  <si>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</si>
  <si>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</si>
  <si>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</si>
  <si>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</si>
  <si>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</si>
  <si>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</si>
  <si>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</si>
  <si>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</si>
  <si>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</si>
  <si>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</si>
  <si>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</si>
  <si>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</si>
  <si>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</si>
  <si>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</si>
  <si>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</si>
  <si>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</si>
  <si>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</si>
  <si>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</si>
  <si>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</si>
  <si>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</si>
  <si>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</si>
  <si>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</si>
  <si>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</si>
  <si>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</si>
  <si>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</si>
  <si>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</si>
  <si>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</si>
  <si>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</si>
  <si>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</si>
  <si>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</si>
  <si>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</si>
  <si>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</si>
  <si>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</si>
  <si>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</si>
  <si>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</si>
  <si>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</si>
  <si>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</si>
  <si>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</si>
  <si>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</si>
  <si>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</si>
  <si>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</si>
  <si>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</si>
  <si>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</si>
  <si>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</si>
  <si>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</si>
  <si>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</si>
  <si>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</si>
  <si>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</si>
  <si>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</si>
  <si>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</si>
  <si>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</si>
  <si>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</si>
  <si>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</si>
  <si>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</si>
  <si>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</si>
  <si>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</si>
  <si>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</si>
  <si>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</si>
  <si>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</si>
  <si>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</si>
  <si>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</si>
  <si>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</si>
  <si>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</si>
  <si>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</si>
  <si>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</si>
  <si>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</si>
  <si>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</si>
  <si>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</si>
  <si>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</si>
  <si>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</si>
  <si>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</si>
  <si>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</si>
  <si>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</si>
  <si>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</si>
  <si>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</si>
  <si>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</si>
  <si>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</si>
  <si>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</si>
  <si>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</si>
  <si>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</si>
  <si>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</si>
  <si>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</si>
  <si>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</si>
  <si>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</si>
  <si>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</si>
  <si>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</si>
  <si>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</si>
  <si>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</si>
  <si>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</si>
  <si>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</si>
  <si>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</si>
  <si>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</si>
  <si>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</si>
  <si>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</si>
  <si>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</si>
  <si>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</si>
  <si>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</si>
  <si>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</si>
  <si>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</si>
  <si>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</si>
  <si>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</si>
  <si>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</si>
  <si>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</si>
  <si>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</si>
  <si>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</si>
  <si>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</si>
  <si>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</si>
  <si>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</si>
  <si>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</si>
  <si>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</si>
  <si>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</si>
  <si>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</si>
  <si>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</si>
  <si>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</si>
  <si>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</si>
  <si>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</si>
  <si>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</si>
  <si>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</si>
  <si>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</si>
  <si>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</si>
  <si>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</si>
  <si>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</si>
  <si>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</si>
  <si>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</si>
  <si>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</si>
  <si>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</si>
  <si>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</si>
  <si>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</si>
  <si>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</si>
  <si>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</si>
  <si>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</si>
  <si>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</si>
  <si>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</si>
  <si>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</si>
  <si>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</si>
  <si>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</si>
  <si>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</si>
  <si>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</si>
  <si>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</si>
  <si>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</si>
  <si>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</si>
  <si>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</si>
  <si>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</si>
  <si>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</si>
  <si>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</si>
  <si>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</si>
  <si>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</si>
  <si>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</si>
  <si>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</si>
  <si>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</si>
  <si>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</si>
  <si>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</si>
  <si>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</si>
  <si>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</si>
  <si>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</si>
  <si>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</si>
  <si>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</si>
  <si>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</si>
  <si>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</si>
  <si>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</si>
  <si>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</si>
  <si>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</si>
  <si>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</si>
  <si>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</si>
  <si>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</si>
  <si>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</si>
  <si>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</si>
  <si>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</si>
  <si>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</si>
  <si>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</si>
  <si>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</si>
  <si>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</si>
  <si>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</si>
  <si>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</si>
  <si>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</si>
  <si>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</si>
  <si>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</si>
  <si>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</si>
  <si>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</si>
  <si>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</si>
  <si>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</si>
  <si>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</si>
  <si>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</si>
  <si>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</si>
  <si>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</si>
  <si>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</si>
  <si>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</si>
  <si>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</si>
  <si>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</si>
  <si>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</si>
  <si>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</si>
  <si>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</si>
  <si>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</si>
  <si>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</si>
  <si>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</si>
  <si>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</si>
  <si>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</si>
  <si>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</si>
  <si>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</si>
  <si>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</si>
  <si>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</si>
  <si>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</si>
  <si>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</si>
  <si>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</si>
  <si>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</si>
  <si>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</si>
  <si>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</si>
  <si>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</si>
  <si>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</si>
  <si>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</si>
  <si>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</si>
  <si>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</si>
  <si>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</si>
  <si>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</si>
  <si>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</si>
  <si>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</si>
  <si>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</si>
  <si>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</si>
  <si>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</si>
  <si>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</si>
  <si>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</si>
  <si>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</si>
  <si>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</si>
  <si>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</si>
  <si>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</si>
  <si>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</si>
  <si>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</si>
  <si>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</si>
  <si>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</si>
  <si>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</si>
  <si>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</si>
  <si>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</si>
  <si>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</si>
  <si>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</si>
  <si>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</si>
  <si>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</si>
  <si>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</si>
  <si>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</si>
  <si>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</si>
  <si>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</si>
  <si>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</si>
  <si>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</si>
  <si>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</si>
  <si>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</si>
  <si>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</si>
  <si>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</si>
  <si>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</si>
  <si>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</si>
  <si>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</si>
  <si>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</si>
  <si>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</si>
  <si>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</si>
  <si>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</si>
  <si>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</si>
  <si>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</si>
  <si>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</si>
  <si>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</si>
  <si>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</si>
  <si>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</si>
  <si>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</si>
  <si>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</si>
  <si>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</si>
  <si>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</si>
  <si>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</si>
  <si>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</si>
  <si>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</si>
  <si>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</si>
  <si>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</si>
  <si>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</si>
  <si>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</si>
  <si>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</si>
  <si>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</si>
  <si>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</si>
  <si>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</si>
  <si>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</si>
  <si>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</si>
  <si>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</si>
  <si>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</si>
  <si>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</si>
  <si>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</si>
  <si>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</si>
  <si>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</si>
  <si>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</si>
  <si>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</si>
  <si>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</si>
  <si>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</si>
  <si>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</si>
  <si>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</si>
  <si>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</si>
  <si>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</si>
  <si>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</si>
  <si>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</si>
  <si>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</si>
  <si>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</si>
  <si>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</si>
  <si>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</si>
  <si>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</si>
  <si>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</si>
  <si>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</si>
  <si>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</si>
  <si>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</si>
  <si>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</si>
  <si>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</si>
  <si>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</si>
  <si>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</si>
  <si>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</si>
  <si>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</si>
  <si>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</si>
  <si>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</si>
  <si>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</si>
  <si>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</si>
  <si>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</si>
  <si>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</si>
  <si>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</si>
  <si>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</si>
  <si>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</si>
  <si>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</si>
  <si>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</si>
  <si>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</si>
  <si>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</si>
  <si>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</si>
  <si>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</si>
  <si>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</si>
  <si>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</si>
  <si>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</si>
  <si>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</si>
  <si>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</si>
  <si>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</si>
  <si>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</si>
  <si>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</si>
  <si>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</si>
  <si>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</si>
  <si>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</si>
  <si>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</si>
  <si>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</si>
  <si>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</si>
  <si>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</si>
  <si>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</si>
  <si>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</si>
  <si>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</si>
  <si>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</si>
  <si>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</si>
  <si>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</si>
  <si>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</si>
  <si>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</si>
  <si>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</si>
  <si>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</si>
  <si>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</si>
  <si>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</si>
  <si>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</si>
  <si>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</si>
  <si>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</si>
  <si>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</si>
  <si>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</si>
  <si>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</si>
  <si>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</si>
  <si>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</si>
  <si>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</si>
  <si>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</si>
  <si>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</si>
  <si>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</si>
  <si>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</si>
  <si>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</si>
  <si>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</si>
  <si>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</si>
  <si>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</si>
  <si>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</si>
  <si>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</si>
  <si>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</si>
  <si>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</si>
  <si>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</si>
  <si>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</si>
  <si>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</si>
  <si>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</si>
  <si>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</si>
  <si>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</si>
  <si>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</si>
  <si>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</si>
  <si>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</si>
  <si>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</si>
  <si>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</si>
  <si>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</si>
  <si>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</si>
  <si>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</si>
  <si>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</si>
  <si>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</si>
  <si>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</si>
  <si>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</si>
  <si>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</si>
  <si>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</si>
  <si>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</si>
  <si>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</si>
  <si>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</si>
  <si>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</si>
  <si>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</si>
  <si>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</si>
  <si>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</si>
  <si>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</si>
  <si>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</si>
  <si>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</si>
  <si>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</si>
  <si>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</si>
  <si>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</si>
  <si>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</si>
  <si>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</si>
  <si>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</si>
  <si>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</si>
  <si>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</si>
  <si>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</si>
  <si>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</si>
  <si>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</si>
  <si>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</si>
  <si>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</si>
  <si>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</si>
  <si>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</si>
  <si>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</si>
  <si>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</si>
  <si>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</si>
  <si>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</si>
  <si>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</si>
  <si>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</si>
  <si>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</si>
  <si>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</si>
  <si>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</si>
  <si>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</si>
  <si>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</si>
  <si>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</si>
  <si>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</si>
  <si>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</si>
  <si>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</si>
  <si>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</si>
  <si>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</si>
  <si>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</si>
  <si>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</si>
  <si>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</si>
  <si>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</si>
  <si>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</si>
  <si>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</si>
  <si>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</si>
  <si>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</si>
  <si>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</si>
  <si>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</si>
  <si>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</si>
  <si>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</si>
  <si>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</si>
  <si>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</si>
  <si>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</si>
  <si>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</si>
  <si>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</si>
  <si>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</si>
  <si>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</si>
  <si>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</si>
  <si>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</si>
  <si>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</si>
  <si>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</si>
  <si>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</si>
  <si>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</si>
  <si>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</si>
  <si>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</si>
  <si>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</si>
  <si>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</si>
  <si>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</si>
  <si>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</si>
  <si>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</si>
  <si>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</si>
  <si>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</si>
  <si>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</si>
  <si>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</si>
  <si>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</si>
  <si>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</si>
  <si>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</si>
  <si>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</si>
  <si>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</si>
  <si>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</si>
  <si>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</si>
  <si>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</si>
  <si>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</si>
  <si>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</si>
  <si>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</si>
  <si>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</si>
  <si>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</si>
  <si>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</si>
  <si>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</si>
  <si>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</si>
  <si>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</si>
  <si>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</si>
  <si>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</si>
  <si>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</si>
  <si>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</si>
  <si>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</si>
  <si>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</si>
  <si>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</si>
  <si>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</si>
  <si>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</si>
  <si>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</si>
  <si>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</si>
  <si>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</si>
  <si>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</si>
  <si>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</si>
  <si>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</si>
  <si>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</si>
  <si>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</si>
  <si>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</si>
  <si>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</si>
  <si>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</si>
  <si>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</si>
  <si>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</si>
  <si>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</si>
  <si>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</si>
  <si>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</si>
  <si>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</si>
  <si>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</si>
  <si>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</si>
  <si>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</si>
  <si>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</si>
  <si>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</si>
  <si>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</si>
  <si>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</si>
  <si>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</si>
  <si>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</si>
  <si>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</si>
  <si>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</si>
  <si>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</si>
  <si>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</si>
  <si>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</si>
  <si>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</si>
  <si>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</si>
  <si>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</si>
  <si>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</si>
  <si>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</si>
  <si>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</si>
  <si>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</si>
  <si>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</si>
  <si>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</si>
  <si>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</si>
  <si>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</si>
  <si>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</si>
  <si>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</si>
  <si>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</si>
  <si>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</si>
  <si>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</si>
  <si>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</si>
  <si>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</si>
  <si>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</si>
  <si>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</si>
  <si>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</si>
  <si>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</si>
  <si>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</si>
  <si>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</si>
  <si>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</si>
  <si>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</si>
  <si>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</si>
  <si>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</si>
  <si>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</si>
  <si>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</si>
  <si>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</si>
  <si>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</si>
  <si>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</si>
  <si>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</si>
  <si>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</si>
  <si>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</si>
  <si>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</si>
  <si>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</si>
  <si>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</si>
  <si>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</si>
  <si>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</si>
  <si>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</si>
  <si>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</si>
  <si>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</si>
  <si>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</si>
  <si>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</si>
  <si>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</si>
  <si>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</si>
  <si>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</si>
  <si>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</si>
  <si>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</si>
  <si>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</si>
  <si>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</si>
  <si>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</si>
  <si>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</si>
  <si>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</si>
  <si>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</si>
  <si>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</si>
  <si>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</si>
  <si>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</si>
  <si>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</si>
  <si>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</si>
  <si>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</si>
  <si>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</si>
  <si>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</si>
  <si>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</si>
  <si>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</si>
  <si>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</si>
  <si>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</si>
  <si>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</si>
  <si>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</si>
  <si>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</si>
  <si>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</si>
  <si>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</si>
  <si>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</si>
  <si>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</si>
  <si>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</si>
  <si>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</si>
  <si>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</si>
  <si>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</si>
  <si>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</si>
  <si>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</si>
  <si>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</si>
  <si>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</si>
  <si>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</si>
  <si>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</si>
  <si>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</si>
  <si>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</si>
  <si>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</si>
  <si>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</si>
  <si>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</si>
  <si>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</si>
  <si>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</si>
  <si>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</si>
  <si>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</si>
  <si>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</si>
  <si>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</si>
  <si>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</si>
  <si>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</si>
  <si>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</si>
  <si>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</si>
  <si>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</si>
  <si>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</si>
  <si>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</si>
  <si>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</si>
  <si>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</si>
  <si>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</si>
  <si>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</si>
  <si>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</si>
  <si>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</si>
  <si>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</si>
  <si>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</si>
  <si>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</si>
  <si>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</si>
  <si>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</si>
  <si>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</si>
  <si>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</si>
  <si>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</si>
  <si>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</si>
  <si>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</si>
  <si>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</si>
  <si>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</si>
  <si>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</si>
  <si>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</si>
  <si>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</si>
  <si>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</si>
  <si>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</si>
  <si>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</si>
  <si>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</si>
  <si>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</si>
  <si>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</si>
  <si>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</si>
  <si>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</si>
  <si>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</si>
  <si>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</si>
  <si>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</si>
  <si>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</si>
  <si>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</si>
  <si>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</si>
  <si>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</si>
  <si>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</si>
  <si>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</si>
  <si>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</si>
  <si>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</si>
  <si>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</si>
  <si>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</si>
  <si>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</si>
  <si>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</si>
  <si>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</si>
  <si>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</si>
  <si>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</si>
  <si>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</si>
  <si>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</si>
  <si>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</si>
  <si>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</si>
  <si>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</si>
  <si>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</si>
  <si>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</si>
  <si>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</si>
  <si>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</si>
  <si>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</si>
  <si>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</si>
  <si>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</si>
  <si>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</si>
  <si>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</si>
  <si>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</si>
  <si>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</si>
  <si>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</si>
  <si>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</si>
  <si>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</si>
  <si>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</si>
  <si>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</si>
  <si>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</si>
  <si>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</si>
  <si>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</si>
  <si>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</si>
  <si>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</si>
  <si>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</si>
  <si>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</si>
  <si>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</si>
  <si>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</si>
  <si>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</si>
  <si>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</si>
  <si>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</si>
  <si>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</si>
  <si>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</si>
  <si>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</si>
  <si>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</si>
  <si>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</si>
  <si>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</si>
  <si>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</si>
  <si>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</si>
  <si>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</si>
  <si>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</si>
  <si>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</si>
  <si>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</si>
  <si>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</si>
  <si>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</si>
  <si>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</si>
  <si>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</si>
  <si>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</si>
  <si>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</si>
  <si>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</si>
  <si>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</si>
  <si>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</si>
  <si>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</si>
  <si>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</si>
  <si>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</si>
  <si>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</si>
  <si>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</si>
  <si>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</si>
  <si>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</si>
  <si>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</si>
  <si>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</si>
  <si>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</si>
  <si>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</si>
  <si>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</si>
  <si>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</si>
  <si>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</si>
  <si>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</si>
  <si>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</si>
  <si>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</si>
  <si>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</si>
  <si>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</si>
  <si>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</si>
  <si>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</si>
  <si>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</si>
  <si>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</si>
  <si>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</si>
  <si>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</si>
  <si>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</si>
  <si>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</si>
  <si>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</si>
  <si>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</si>
  <si>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</si>
  <si>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</si>
  <si>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</si>
  <si>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</si>
  <si>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</si>
  <si>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</si>
  <si>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</si>
  <si>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</si>
  <si>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</si>
  <si>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</si>
  <si>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</si>
  <si>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</si>
  <si>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</si>
  <si>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</si>
  <si>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</si>
  <si>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</si>
  <si>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</si>
  <si>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</si>
  <si>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</si>
  <si>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</si>
  <si>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</si>
  <si>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</si>
  <si>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</si>
  <si>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</si>
  <si>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</si>
  <si>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</si>
  <si>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</si>
  <si>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</si>
  <si>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</si>
  <si>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</si>
  <si>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</si>
  <si>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</si>
  <si>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</si>
  <si>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</si>
  <si>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</si>
  <si>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</si>
  <si>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</si>
  <si>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</si>
  <si>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</si>
  <si>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</si>
  <si>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</si>
  <si>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</si>
  <si>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</si>
  <si>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</si>
  <si>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</si>
  <si>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</si>
  <si>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</si>
  <si>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</si>
  <si>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</si>
  <si>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</si>
  <si>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</si>
  <si>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</si>
  <si>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</si>
  <si>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</si>
  <si>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</si>
  <si>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</si>
  <si>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</si>
  <si>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</si>
  <si>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</si>
  <si>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</si>
  <si>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</si>
  <si>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</si>
  <si>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</si>
  <si>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</si>
  <si>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</si>
  <si>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</si>
  <si>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</si>
  <si>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</si>
  <si>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</si>
  <si>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</si>
  <si>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</si>
  <si>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</si>
  <si>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</si>
  <si>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</si>
  <si>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</si>
  <si>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</si>
  <si>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</si>
  <si>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</si>
  <si>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</si>
  <si>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</si>
  <si>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</si>
  <si>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</si>
  <si>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</si>
  <si>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</si>
  <si>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</si>
  <si>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</si>
  <si>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</si>
  <si>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</si>
  <si>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</si>
  <si>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</si>
  <si>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</si>
  <si>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</si>
  <si>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</si>
  <si>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</si>
  <si>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</si>
  <si>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</si>
  <si>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</si>
  <si>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</si>
  <si>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</si>
  <si>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</si>
  <si>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</si>
  <si>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</si>
  <si>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</si>
  <si>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</si>
  <si>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</si>
  <si>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</si>
  <si>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</si>
  <si>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</si>
  <si>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</si>
  <si>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</si>
  <si>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</si>
  <si>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</si>
  <si>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</si>
  <si>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</si>
  <si>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</si>
  <si>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</si>
  <si>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</si>
  <si>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</si>
  <si>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</si>
  <si>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</si>
  <si>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</si>
  <si>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</si>
  <si>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</si>
  <si>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</si>
  <si>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</si>
  <si>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</si>
  <si>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</si>
  <si>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</si>
  <si>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</si>
  <si>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</si>
  <si>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</si>
  <si>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</si>
  <si>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</si>
  <si>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</si>
  <si>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</si>
  <si>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</si>
  <si>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</si>
  <si>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</si>
  <si>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</si>
  <si>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</si>
  <si>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</si>
  <si>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</si>
  <si>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</si>
  <si>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</si>
  <si>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</si>
  <si>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</si>
  <si>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</si>
  <si>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</si>
  <si>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</si>
  <si>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</si>
  <si>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</si>
  <si>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</si>
  <si>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</si>
  <si>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</si>
  <si>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</si>
  <si>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</si>
  <si>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</si>
  <si>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</si>
  <si>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</si>
  <si>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</si>
  <si>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</si>
  <si>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</si>
  <si>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</si>
  <si>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</si>
  <si>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</si>
  <si>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</si>
  <si>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</si>
  <si>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</si>
  <si>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</si>
  <si>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</si>
  <si>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</si>
  <si>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</si>
  <si>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</si>
  <si>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</si>
  <si>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</si>
  <si>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</si>
  <si>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</si>
  <si>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</si>
  <si>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</si>
  <si>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</si>
  <si>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</si>
  <si>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</si>
  <si>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</si>
  <si>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</si>
  <si>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</si>
  <si>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</si>
  <si>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</si>
  <si>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</si>
  <si>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</si>
  <si>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</si>
  <si>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</si>
  <si>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</si>
  <si>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</si>
  <si>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</si>
  <si>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</si>
  <si>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</si>
  <si>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</si>
  <si>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</si>
  <si>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</si>
  <si>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</si>
  <si>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</si>
  <si>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</si>
  <si>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</si>
  <si>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</si>
  <si>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</si>
  <si>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</si>
  <si>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</si>
  <si>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</si>
  <si>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</si>
  <si>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</si>
  <si>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</si>
  <si>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</si>
  <si>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</si>
  <si>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</si>
  <si>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</si>
  <si>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</si>
  <si>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</si>
  <si>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</si>
  <si>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</si>
  <si>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</si>
  <si>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</si>
  <si>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</si>
  <si>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</si>
  <si>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</si>
  <si>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</si>
  <si>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</si>
  <si>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</si>
  <si>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</si>
  <si>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</si>
  <si>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</si>
  <si>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</si>
  <si>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</si>
  <si>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</si>
  <si>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</si>
  <si>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</si>
  <si>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</si>
  <si>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</si>
  <si>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</si>
  <si>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</si>
  <si>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</si>
  <si>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</si>
  <si>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</si>
  <si>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</si>
  <si>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</si>
  <si>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</si>
  <si>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</si>
  <si>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</si>
  <si>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</si>
  <si>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</si>
  <si>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</si>
  <si>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</si>
  <si>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</si>
  <si>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</si>
  <si>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</si>
  <si>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</si>
  <si>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</si>
  <si>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</si>
  <si>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</si>
  <si>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</si>
  <si>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</si>
  <si>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</si>
  <si>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</si>
  <si>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</si>
  <si>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</si>
  <si>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</si>
  <si>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</si>
  <si>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</si>
  <si>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</si>
  <si>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</si>
  <si>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</si>
  <si>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</si>
  <si>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</si>
  <si>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</si>
  <si>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</si>
  <si>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</si>
  <si>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</si>
  <si>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</si>
  <si>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</si>
  <si>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</si>
  <si>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</si>
  <si>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</si>
  <si>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</si>
  <si>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</si>
  <si>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</si>
  <si>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</si>
  <si>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</si>
  <si>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</si>
  <si>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</si>
  <si>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</si>
  <si>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</si>
  <si>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</si>
  <si>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</si>
  <si>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</si>
  <si>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</si>
  <si>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</si>
  <si>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</si>
  <si>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</si>
  <si>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</si>
  <si>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</si>
  <si>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</si>
  <si>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</si>
  <si>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</si>
  <si>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</si>
  <si>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</si>
  <si>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</si>
  <si>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</si>
  <si>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</si>
  <si>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</si>
  <si>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</si>
  <si>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</si>
  <si>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</si>
  <si>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</si>
  <si>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</si>
  <si>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</si>
  <si>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</si>
  <si>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</si>
  <si>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</si>
  <si>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</si>
  <si>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</si>
  <si>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</si>
  <si>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</si>
  <si>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</si>
  <si>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</si>
  <si>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</si>
  <si>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</si>
  <si>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</si>
  <si>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</si>
  <si>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</si>
  <si>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</si>
  <si>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</si>
  <si>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</si>
  <si>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</si>
  <si>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</si>
  <si>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</si>
  <si>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</si>
  <si>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</si>
  <si>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</si>
  <si>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</si>
  <si>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</si>
  <si>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</si>
  <si>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</si>
  <si>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</si>
  <si>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</si>
  <si>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</si>
  <si>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</si>
  <si>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</si>
  <si>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</si>
  <si>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</si>
  <si>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</si>
  <si>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</si>
  <si>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</si>
  <si>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</si>
  <si>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</si>
  <si>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</si>
  <si>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</si>
  <si>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</si>
  <si>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</si>
  <si>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</si>
  <si>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</si>
  <si>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</si>
  <si>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</si>
  <si>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</si>
  <si>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</si>
  <si>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</si>
  <si>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</si>
  <si>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</si>
  <si>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</si>
  <si>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</si>
  <si>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</si>
  <si>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</si>
  <si>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</si>
  <si>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</si>
  <si>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</si>
  <si>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</si>
  <si>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</si>
  <si>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</si>
  <si>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</si>
  <si>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</si>
  <si>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</si>
  <si>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</si>
  <si>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</si>
  <si>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</si>
  <si>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</si>
  <si>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</si>
  <si>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</si>
  <si>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</si>
  <si>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</si>
  <si>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</si>
  <si>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</si>
  <si>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</si>
  <si>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</si>
  <si>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</si>
  <si>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</si>
  <si>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</si>
  <si>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</si>
  <si>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</si>
  <si>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</si>
  <si>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</si>
  <si>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</si>
  <si>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</si>
  <si>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</si>
  <si>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</si>
  <si>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</si>
  <si>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</si>
  <si>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</si>
  <si>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</si>
  <si>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</si>
  <si>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</si>
  <si>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</si>
  <si>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</si>
  <si>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</si>
  <si>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</si>
  <si>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</si>
  <si>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</si>
  <si>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</si>
  <si>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</si>
  <si>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</si>
  <si>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</si>
  <si>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</si>
  <si>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</si>
  <si>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</si>
  <si>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</si>
  <si>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</si>
  <si>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</si>
  <si>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</si>
  <si>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</si>
  <si>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</si>
  <si>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</si>
  <si>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</si>
  <si>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</si>
  <si>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</si>
  <si>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</si>
  <si>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</si>
  <si>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</si>
  <si>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</si>
  <si>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</si>
  <si>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</si>
  <si>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</si>
  <si>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</si>
  <si>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</si>
  <si>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</si>
  <si>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</si>
  <si>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</si>
  <si>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</si>
  <si>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</si>
  <si>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</si>
  <si>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</si>
  <si>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</si>
  <si>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</si>
  <si>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</si>
  <si>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</si>
  <si>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</si>
  <si>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</si>
  <si>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</si>
  <si>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</si>
  <si>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</si>
  <si>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</si>
  <si>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</si>
  <si>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</si>
  <si>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</si>
  <si>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</si>
  <si>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</si>
  <si>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</si>
  <si>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</si>
  <si>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</si>
  <si>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</si>
  <si>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</si>
  <si>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</si>
  <si>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</si>
  <si>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</si>
  <si>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</si>
  <si>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</si>
  <si>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</si>
  <si>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</si>
  <si>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</si>
  <si>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</si>
  <si>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</si>
  <si>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</si>
  <si>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</si>
  <si>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</si>
  <si>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</si>
  <si>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</si>
  <si>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</si>
  <si>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</si>
  <si>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</si>
  <si>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</si>
  <si>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</si>
  <si>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</si>
  <si>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</si>
  <si>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</si>
  <si>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</si>
  <si>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</si>
  <si>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</si>
  <si>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</si>
  <si>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</si>
  <si>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</si>
  <si>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</si>
  <si>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</si>
  <si>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</si>
  <si>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</si>
  <si>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</si>
  <si>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</si>
  <si>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</si>
  <si>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</si>
  <si>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</si>
  <si>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</si>
  <si>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</si>
  <si>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</si>
  <si>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</si>
  <si>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</si>
  <si>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</si>
  <si>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</si>
  <si>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</si>
  <si>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</si>
  <si>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</si>
  <si>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</si>
  <si>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</si>
  <si>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</si>
  <si>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</si>
  <si>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</si>
  <si>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</si>
  <si>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</si>
  <si>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</si>
  <si>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</si>
  <si>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</si>
  <si>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</si>
  <si>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</si>
  <si>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</si>
  <si>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</si>
  <si>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</si>
  <si>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</si>
  <si>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</si>
  <si>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</si>
  <si>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</si>
  <si>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</si>
  <si>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</si>
  <si>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</si>
  <si>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</si>
  <si>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</si>
  <si>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</si>
  <si>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</si>
  <si>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</si>
  <si>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</si>
  <si>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</si>
  <si>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</si>
  <si>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</si>
  <si>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</si>
  <si>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</si>
  <si>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</si>
  <si>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</si>
  <si>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</si>
  <si>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</si>
  <si>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</si>
  <si>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</si>
  <si>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</si>
  <si>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</si>
  <si>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</si>
  <si>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</si>
  <si>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</si>
  <si>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</si>
  <si>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</si>
  <si>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</si>
  <si>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</si>
  <si>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</si>
  <si>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</si>
  <si>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</si>
  <si>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</si>
  <si>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</si>
  <si>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</si>
  <si>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</si>
  <si>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</si>
  <si>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</si>
  <si>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</si>
  <si>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</si>
  <si>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</si>
  <si>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</si>
  <si>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</si>
  <si>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</si>
  <si>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</si>
  <si>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</si>
  <si>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</si>
  <si>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</si>
  <si>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</si>
  <si>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</si>
  <si>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</si>
  <si>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</si>
  <si>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</si>
  <si>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</si>
  <si>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</si>
  <si>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</si>
  <si>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</si>
  <si>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</si>
  <si>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</si>
  <si>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</si>
  <si>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</si>
  <si>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</si>
  <si>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</si>
  <si>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</si>
  <si>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</si>
  <si>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</si>
  <si>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</si>
  <si>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</si>
  <si>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</si>
  <si>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</si>
  <si>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</si>
  <si>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</si>
  <si>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</si>
  <si>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</si>
  <si>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</si>
  <si>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</si>
  <si>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</si>
  <si>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</si>
  <si>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</si>
  <si>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</si>
  <si>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</si>
  <si>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</si>
  <si>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</si>
  <si>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</si>
  <si>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</si>
  <si>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</si>
  <si>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</si>
  <si>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</si>
  <si>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</si>
  <si>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</si>
  <si>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</si>
  <si>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</si>
  <si>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</si>
  <si>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</si>
  <si>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</si>
  <si>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</si>
  <si>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</si>
  <si>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</si>
  <si>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</si>
  <si>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</si>
  <si>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</si>
  <si>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</si>
  <si>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</si>
  <si>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</si>
  <si>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</si>
  <si>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</si>
  <si>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</si>
  <si>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</si>
  <si>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</si>
  <si>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</si>
  <si>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</si>
  <si>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</si>
  <si>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</si>
  <si>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</si>
  <si>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</si>
  <si>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</si>
  <si>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</si>
  <si>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</si>
  <si>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</si>
  <si>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</si>
  <si>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</si>
  <si>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</si>
  <si>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</si>
  <si>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</si>
  <si>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</si>
  <si>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</si>
  <si>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</si>
  <si>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</si>
  <si>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</si>
  <si>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</si>
  <si>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</si>
  <si>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</si>
  <si>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</si>
  <si>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</si>
  <si>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</si>
  <si>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</si>
  <si>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</si>
  <si>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</si>
  <si>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</si>
  <si>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</si>
  <si>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</si>
  <si>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</si>
  <si>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</si>
  <si>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</si>
  <si>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</si>
  <si>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</si>
  <si>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</si>
  <si>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</si>
  <si>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</si>
  <si>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</si>
  <si>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</si>
  <si>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</si>
  <si>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</si>
  <si>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</si>
  <si>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</si>
  <si>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</si>
  <si>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</si>
  <si>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</si>
  <si>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</si>
  <si>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</si>
  <si>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</si>
  <si>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</si>
  <si>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</si>
  <si>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</si>
  <si>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</si>
  <si>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</si>
  <si>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</si>
  <si>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</si>
  <si>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</si>
  <si>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</si>
  <si>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</si>
  <si>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</si>
  <si>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</si>
  <si>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</si>
  <si>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</si>
  <si>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</si>
  <si>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</si>
  <si>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</si>
  <si>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</si>
  <si>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</si>
  <si>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</si>
  <si>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</si>
  <si>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</si>
  <si>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</si>
  <si>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</si>
  <si>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</si>
  <si>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</si>
  <si>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</si>
  <si>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</si>
  <si>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</si>
  <si>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</si>
  <si>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</si>
  <si>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</si>
  <si>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</si>
  <si>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</si>
  <si>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</si>
  <si>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</si>
  <si>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</si>
  <si>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</si>
  <si>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</si>
  <si>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</si>
  <si>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</si>
  <si>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</si>
  <si>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</si>
  <si>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</si>
  <si>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</si>
  <si>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</si>
  <si>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</si>
  <si>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</si>
  <si>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</si>
  <si>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</si>
  <si>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</si>
  <si>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</si>
  <si>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</si>
  <si>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</si>
  <si>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</si>
  <si>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</si>
  <si>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</si>
  <si>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</si>
  <si>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</si>
  <si>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</si>
  <si>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</si>
  <si>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</si>
  <si>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</si>
  <si>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</si>
  <si>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</si>
  <si>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</si>
  <si>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</si>
  <si>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</si>
  <si>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</si>
  <si>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</si>
  <si>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</si>
  <si>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</si>
  <si>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</si>
  <si>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</si>
  <si>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</si>
  <si>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</si>
  <si>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</si>
  <si>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</si>
  <si>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</si>
  <si>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</si>
  <si>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</si>
  <si>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</si>
  <si>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</si>
  <si>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</si>
  <si>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</si>
  <si>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</si>
  <si>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</si>
  <si>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</si>
  <si>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</si>
  <si>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</si>
  <si>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</si>
  <si>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</si>
  <si>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</si>
  <si>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</si>
  <si>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</si>
  <si>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</si>
  <si>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</si>
  <si>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</si>
  <si>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</si>
  <si>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</si>
  <si>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</si>
  <si>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</si>
  <si>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</si>
  <si>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</si>
  <si>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</si>
  <si>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</si>
  <si>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</si>
  <si>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</si>
  <si>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</si>
  <si>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</si>
  <si>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</si>
  <si>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</si>
  <si>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</si>
  <si>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</si>
  <si>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</si>
  <si>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</si>
  <si>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</si>
  <si>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</si>
  <si>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</si>
  <si>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</si>
  <si>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</si>
  <si>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</si>
  <si>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</si>
  <si>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</si>
  <si>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</si>
  <si>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</si>
  <si>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</si>
  <si>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</si>
  <si>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</si>
  <si>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</si>
  <si>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</si>
  <si>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</si>
  <si>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</si>
  <si>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</si>
  <si>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</si>
  <si>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</si>
  <si>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</si>
  <si>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</si>
  <si>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</si>
  <si>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</si>
  <si>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</si>
  <si>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</si>
  <si>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</si>
  <si>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</si>
  <si>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</si>
  <si>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</si>
  <si>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</si>
  <si>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</si>
  <si>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</si>
  <si>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</si>
  <si>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</si>
  <si>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</si>
  <si>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</si>
  <si>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</si>
  <si>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</si>
  <si>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</si>
  <si>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</si>
  <si>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</si>
  <si>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</si>
  <si>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</si>
  <si>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</si>
  <si>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</si>
  <si>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</si>
  <si>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</si>
  <si>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</si>
  <si>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</si>
  <si>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</si>
  <si>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</si>
  <si>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</si>
  <si>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</si>
  <si>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</si>
  <si>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</si>
  <si>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</si>
  <si>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</si>
  <si>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</si>
  <si>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</si>
  <si>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</si>
  <si>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</si>
  <si>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</si>
  <si>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</si>
  <si>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</si>
  <si>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</si>
  <si>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</si>
  <si>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</si>
  <si>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</si>
  <si>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</si>
  <si>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</si>
  <si>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</si>
  <si>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</si>
  <si>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</si>
  <si>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</si>
  <si>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</si>
  <si>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</si>
  <si>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</si>
  <si>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</si>
  <si>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</si>
  <si>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</si>
  <si>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</si>
  <si>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</si>
  <si>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</si>
  <si>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</si>
  <si>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</si>
  <si>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</si>
  <si>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</si>
  <si>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</si>
  <si>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</si>
  <si>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</si>
  <si>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</si>
  <si>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</si>
  <si>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</si>
  <si>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</si>
  <si>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</si>
  <si>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</si>
  <si>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</si>
  <si>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</si>
  <si>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</si>
  <si>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</si>
  <si>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</si>
  <si>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</si>
  <si>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</si>
  <si>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</si>
  <si>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</si>
  <si>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</si>
  <si>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</si>
  <si>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</si>
  <si>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</si>
  <si>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</si>
  <si>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</si>
  <si>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</si>
  <si>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</si>
  <si>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</si>
  <si>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</si>
  <si>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</si>
  <si>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</si>
  <si>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</si>
  <si>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</si>
  <si>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</si>
  <si>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</si>
  <si>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</si>
  <si>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</si>
  <si>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</si>
  <si>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</si>
  <si>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</si>
  <si>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</si>
  <si>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</si>
  <si>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</si>
  <si>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</si>
  <si>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</si>
  <si>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</si>
  <si>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</si>
  <si>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</si>
  <si>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</si>
  <si>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</si>
  <si>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</si>
  <si>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</si>
  <si>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</si>
  <si>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</si>
  <si>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</si>
  <si>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</si>
  <si>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</si>
  <si>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</si>
  <si>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</si>
  <si>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</si>
  <si>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</si>
  <si>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</si>
  <si>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</si>
  <si>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</si>
  <si>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</si>
  <si>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</si>
  <si>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</si>
  <si>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</si>
  <si>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</si>
  <si>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</si>
  <si>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</si>
  <si>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</si>
  <si>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</si>
  <si>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</si>
  <si>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</si>
  <si>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</si>
  <si>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</si>
  <si>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</si>
  <si>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</si>
  <si>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</si>
  <si>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</si>
  <si>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</si>
  <si>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</si>
  <si>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</si>
  <si>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</si>
  <si>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</si>
  <si>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</si>
  <si>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</si>
  <si>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</si>
  <si>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</si>
  <si>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</si>
  <si>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</si>
  <si>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</si>
  <si>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</si>
  <si>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</si>
  <si>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</si>
  <si>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</si>
  <si>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</si>
  <si>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</si>
  <si>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</si>
  <si>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</si>
  <si>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</si>
  <si>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</si>
  <si>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</si>
  <si>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</si>
  <si>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</si>
  <si>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</si>
  <si>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</si>
  <si>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</si>
  <si>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</si>
  <si>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</si>
  <si>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</si>
  <si>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</si>
  <si>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</si>
  <si>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</si>
  <si>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</si>
  <si>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</si>
  <si>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</si>
  <si>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</si>
  <si>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</si>
  <si>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</si>
  <si>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</si>
  <si>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</si>
  <si>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</si>
  <si>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</si>
  <si>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</si>
  <si>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</si>
  <si>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</si>
  <si>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</si>
  <si>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</si>
  <si>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</si>
  <si>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</si>
  <si>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</si>
  <si>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</si>
  <si>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</si>
  <si>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</si>
  <si>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</si>
  <si>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</si>
  <si>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</si>
  <si>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</si>
  <si>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</si>
  <si>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</si>
  <si>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</si>
  <si>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</si>
  <si>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</si>
  <si>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</si>
  <si>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</si>
  <si>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</si>
  <si>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</si>
  <si>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</si>
  <si>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</si>
  <si>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</si>
  <si>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</si>
  <si>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</si>
  <si>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</si>
  <si>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</si>
  <si>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</si>
  <si>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</si>
  <si>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</si>
  <si>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</si>
  <si>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</si>
  <si>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</si>
  <si>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</si>
  <si>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</si>
  <si>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</si>
  <si>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</si>
  <si>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</si>
  <si>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</si>
  <si>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</si>
  <si>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</si>
  <si>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</si>
  <si>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</si>
  <si>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</si>
  <si>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</si>
  <si>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</si>
  <si>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</si>
  <si>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</si>
  <si>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</si>
  <si>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</si>
  <si>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</si>
  <si>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</si>
  <si>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</si>
  <si>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</si>
  <si>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</si>
  <si>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</si>
  <si>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</si>
  <si>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</si>
  <si>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</si>
  <si>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</si>
  <si>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</si>
  <si>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</si>
  <si>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</si>
  <si>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</si>
  <si>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</si>
  <si>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</si>
  <si>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</si>
  <si>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</si>
  <si>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</si>
  <si>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</si>
  <si>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</si>
  <si>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</si>
  <si>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</si>
  <si>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</si>
  <si>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</si>
  <si>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</si>
  <si>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</si>
  <si>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</si>
  <si>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</si>
  <si>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</si>
  <si>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</si>
  <si>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</si>
  <si>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</si>
  <si>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</si>
  <si>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</si>
  <si>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</si>
  <si>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</si>
  <si>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</si>
  <si>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</si>
  <si>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</si>
  <si>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</si>
  <si>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</si>
  <si>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</si>
  <si>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</si>
  <si>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</si>
  <si>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</si>
  <si>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</si>
  <si>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</si>
  <si>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</si>
  <si>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</si>
  <si>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</si>
  <si>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</si>
  <si>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</si>
  <si>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</si>
  <si>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</si>
  <si>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</si>
  <si>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</si>
  <si>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</si>
  <si>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</si>
  <si>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</si>
  <si>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</si>
  <si>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</si>
  <si>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</si>
  <si>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</si>
  <si>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</si>
  <si>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</si>
  <si>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</si>
  <si>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</si>
  <si>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</si>
  <si>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</si>
  <si>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</si>
  <si>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</si>
  <si>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</si>
  <si>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</si>
  <si>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</si>
  <si>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</si>
  <si>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</si>
  <si>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</si>
  <si>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</si>
  <si>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</si>
  <si>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</si>
  <si>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</si>
  <si>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</si>
  <si>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</si>
  <si>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</si>
  <si>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</si>
  <si>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</si>
  <si>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</si>
  <si>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</si>
  <si>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</si>
  <si>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</si>
  <si>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</si>
  <si>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</si>
  <si>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</si>
  <si>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</si>
  <si>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</si>
  <si>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</si>
  <si>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</si>
  <si>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</si>
  <si>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</si>
  <si>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</si>
  <si>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</si>
  <si>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</si>
  <si>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</si>
  <si>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</si>
  <si>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</si>
  <si>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</si>
  <si>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</si>
  <si>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</si>
  <si>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</si>
  <si>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</si>
  <si>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</si>
  <si>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</si>
  <si>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</si>
  <si>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</si>
  <si>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</si>
  <si>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</si>
  <si>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</si>
  <si>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</si>
  <si>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</si>
  <si>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</si>
  <si>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</si>
  <si>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</si>
  <si>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</si>
  <si>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</si>
  <si>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</si>
  <si>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</si>
  <si>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</si>
  <si>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</si>
  <si>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</si>
  <si>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</si>
  <si>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</si>
  <si>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</si>
  <si>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</si>
  <si>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</si>
  <si>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</si>
  <si>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</si>
  <si>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</si>
  <si>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</si>
  <si>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</si>
  <si>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</si>
  <si>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</si>
  <si>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</si>
  <si>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</si>
  <si>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</si>
  <si>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</si>
  <si>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</si>
  <si>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</si>
  <si>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</si>
  <si>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</si>
  <si>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</si>
  <si>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</si>
  <si>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</si>
  <si>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</si>
  <si>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</si>
  <si>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</si>
  <si>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</si>
  <si>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</si>
  <si>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</si>
  <si>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</si>
  <si>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</si>
  <si>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</si>
  <si>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</si>
  <si>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</si>
  <si>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</si>
  <si>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</si>
  <si>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</si>
  <si>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</si>
  <si>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</si>
  <si>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</si>
  <si>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</si>
  <si>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</si>
  <si>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</si>
  <si>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</si>
  <si>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</si>
  <si>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</si>
  <si>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</si>
  <si>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</si>
  <si>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</si>
  <si>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</si>
  <si>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</si>
  <si>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</si>
  <si>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</si>
  <si>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</si>
  <si>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</si>
  <si>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</si>
  <si>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</si>
  <si>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</si>
  <si>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</si>
  <si>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</si>
  <si>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</si>
  <si>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</si>
  <si>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</si>
  <si>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</si>
  <si>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</si>
  <si>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</si>
  <si>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</si>
  <si>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</si>
  <si>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</si>
  <si>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</si>
  <si>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</si>
  <si>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</si>
  <si>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</si>
  <si>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</si>
  <si>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</si>
  <si>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</si>
  <si>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</si>
  <si>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</si>
  <si>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</si>
  <si>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</si>
  <si>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</si>
  <si>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</si>
  <si>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</si>
  <si>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</si>
  <si>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</si>
  <si>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</si>
  <si>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</si>
  <si>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</si>
  <si>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</si>
  <si>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</si>
  <si>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</si>
  <si>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</si>
  <si>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</si>
  <si>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</si>
  <si>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</si>
  <si>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</si>
  <si>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</si>
  <si>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</si>
  <si>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</si>
  <si>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</si>
  <si>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</si>
  <si>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</si>
  <si>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</si>
  <si>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</si>
  <si>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</si>
  <si>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</si>
  <si>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</si>
  <si>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</si>
  <si>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</si>
  <si>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</si>
  <si>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</si>
  <si>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</si>
  <si>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</si>
  <si>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</si>
  <si>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</si>
  <si>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</si>
  <si>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</si>
  <si>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</si>
  <si>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</si>
  <si>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</si>
  <si>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</si>
  <si>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</si>
  <si>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</si>
  <si>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</si>
  <si>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</si>
  <si>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</si>
  <si>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</si>
  <si>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</si>
  <si>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</si>
  <si>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</si>
  <si>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</si>
  <si>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</si>
  <si>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</si>
  <si>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</si>
  <si>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</si>
  <si>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</si>
  <si>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</si>
  <si>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</si>
  <si>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</si>
  <si>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</si>
  <si>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</si>
  <si>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</si>
  <si>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</si>
  <si>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</si>
  <si>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</si>
  <si>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</si>
  <si>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</si>
  <si>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</si>
  <si>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</si>
  <si>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</si>
  <si>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</si>
  <si>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</si>
  <si>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</si>
  <si>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</si>
  <si>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</si>
  <si>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</si>
  <si>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</si>
  <si>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</si>
  <si>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</si>
  <si>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</si>
  <si>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</si>
  <si>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</si>
  <si>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</si>
  <si>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</si>
  <si>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</si>
  <si>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</si>
  <si>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</si>
  <si>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</si>
  <si>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</si>
  <si>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</si>
  <si>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</si>
  <si>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</si>
  <si>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</si>
  <si>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</si>
  <si>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</si>
  <si>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</si>
  <si>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</si>
  <si>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</si>
  <si>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</si>
  <si>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</si>
  <si>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</si>
  <si>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</si>
  <si>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</si>
  <si>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</si>
  <si>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</si>
  <si>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</si>
  <si>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</si>
  <si>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</si>
  <si>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</si>
  <si>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</si>
  <si>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</si>
  <si>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</si>
  <si>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</si>
  <si>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</si>
  <si>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</si>
  <si>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</si>
  <si>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</si>
  <si>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</si>
  <si>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</si>
  <si>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</si>
  <si>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</si>
  <si>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</si>
  <si>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</si>
  <si>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</si>
  <si>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</si>
  <si>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</si>
  <si>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</si>
  <si>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</si>
  <si>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</si>
  <si>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</si>
  <si>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</si>
  <si>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</si>
  <si>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</si>
  <si>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</si>
  <si>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</si>
  <si>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</si>
  <si>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</si>
  <si>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</si>
  <si>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</si>
  <si>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</si>
  <si>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</si>
  <si>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</si>
  <si>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</si>
  <si>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</si>
  <si>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</si>
  <si>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</si>
  <si>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</si>
  <si>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</si>
  <si>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</si>
  <si>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</si>
  <si>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</si>
  <si>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</si>
  <si>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</si>
  <si>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</si>
  <si>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</si>
  <si>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</si>
  <si>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</si>
  <si>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</si>
  <si>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</si>
  <si>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</si>
  <si>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</si>
  <si>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</si>
  <si>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</si>
  <si>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</si>
  <si>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</si>
  <si>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</si>
  <si>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</si>
  <si>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</si>
  <si>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</si>
  <si>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</si>
  <si>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</si>
  <si>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</si>
  <si>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</si>
  <si>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</si>
  <si>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</si>
  <si>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</si>
  <si>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</si>
  <si>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</si>
  <si>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</si>
  <si>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</si>
  <si>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</si>
  <si>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</si>
  <si>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</si>
  <si>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</si>
  <si>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</si>
  <si>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</si>
  <si>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</si>
  <si>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</si>
  <si>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</si>
  <si>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</si>
  <si>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</si>
  <si>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</si>
  <si>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</si>
  <si>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</si>
  <si>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</si>
  <si>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</si>
  <si>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</si>
  <si>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</si>
  <si>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</si>
  <si>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</si>
  <si>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</si>
  <si>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</si>
  <si>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</si>
  <si>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</si>
  <si>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</si>
  <si>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</si>
  <si>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</si>
  <si>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</si>
  <si>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</si>
  <si>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</si>
  <si>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</si>
  <si>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</si>
  <si>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</si>
  <si>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</si>
  <si>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</si>
  <si>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</si>
  <si>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</si>
  <si>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</si>
  <si>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</si>
  <si>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</si>
  <si>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</si>
  <si>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</si>
  <si>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</si>
  <si>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</si>
  <si>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</si>
  <si>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</si>
  <si>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</si>
  <si>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</si>
  <si>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</si>
  <si>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</si>
  <si>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</si>
  <si>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</si>
  <si>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</si>
  <si>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</si>
  <si>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</si>
  <si>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</si>
  <si>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</si>
  <si>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</si>
  <si>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</si>
  <si>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</si>
  <si>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</si>
  <si>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</si>
  <si>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</si>
  <si>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</si>
  <si>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</si>
  <si>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</si>
  <si>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</si>
  <si>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</si>
  <si>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</si>
  <si>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</si>
  <si>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</si>
  <si>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</si>
  <si>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</si>
  <si>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</si>
  <si>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</si>
  <si>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</si>
  <si>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</si>
  <si>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</si>
  <si>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</si>
  <si>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</si>
  <si>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</si>
  <si>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</si>
  <si>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</si>
  <si>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</si>
  <si>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</si>
  <si>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</si>
  <si>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</si>
  <si>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</si>
  <si>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</si>
  <si>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</si>
  <si>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</si>
  <si>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</si>
  <si>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</si>
  <si>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</si>
  <si>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</si>
  <si>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</si>
  <si>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</si>
  <si>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</si>
  <si>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</si>
  <si>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</si>
  <si>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</si>
  <si>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</si>
  <si>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</si>
  <si>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</si>
  <si>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</si>
  <si>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</si>
  <si>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</si>
  <si>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</si>
  <si>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</si>
  <si>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</si>
  <si>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</si>
  <si>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</si>
  <si>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</si>
  <si>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</si>
  <si>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</si>
  <si>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</si>
  <si>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</si>
  <si>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</si>
  <si>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</si>
  <si>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</si>
  <si>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</si>
  <si>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</si>
  <si>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</si>
  <si>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</si>
  <si>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</si>
  <si>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</si>
  <si>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</si>
  <si>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</si>
  <si>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</si>
  <si>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</si>
  <si>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</si>
  <si>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</si>
  <si>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</si>
  <si>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</si>
  <si>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</si>
  <si>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</si>
  <si>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</si>
  <si>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</si>
  <si>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</si>
  <si>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</si>
  <si>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</si>
  <si>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</si>
  <si>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</si>
  <si>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</si>
  <si>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</si>
  <si>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</si>
  <si>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</si>
  <si>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</si>
  <si>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</si>
  <si>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</si>
  <si>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</si>
  <si>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</si>
  <si>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</si>
  <si>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</si>
  <si>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</si>
  <si>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</si>
  <si>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</si>
  <si>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</si>
  <si>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</si>
  <si>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</si>
  <si>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</si>
  <si>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</si>
  <si>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</si>
  <si>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</si>
  <si>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</si>
  <si>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</si>
  <si>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</si>
  <si>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</si>
  <si>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</si>
  <si>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</si>
  <si>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</si>
  <si>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</si>
  <si>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</si>
  <si>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</si>
  <si>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</si>
  <si>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</si>
  <si>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</si>
  <si>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</si>
  <si>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</si>
  <si>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</si>
  <si>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</si>
  <si>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</si>
  <si>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</si>
  <si>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</si>
  <si>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</si>
  <si>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</si>
  <si>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</si>
  <si>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</si>
  <si>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</si>
  <si>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</si>
  <si>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</si>
  <si>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</si>
  <si>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</si>
  <si>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</si>
  <si>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</si>
  <si>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</si>
  <si>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</si>
  <si>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</si>
  <si>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</si>
  <si>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</si>
  <si>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</si>
  <si>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</si>
  <si>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</si>
  <si>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</si>
  <si>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</si>
  <si>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</si>
  <si>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</si>
  <si>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</si>
  <si>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</si>
  <si>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</si>
  <si>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</si>
  <si>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</si>
  <si>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</si>
  <si>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</si>
  <si>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</si>
  <si>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</si>
  <si>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</si>
  <si>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</si>
  <si>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</si>
  <si>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</si>
  <si>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</si>
  <si>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</si>
  <si>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</si>
  <si>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</si>
  <si>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</si>
  <si>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</si>
  <si>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</si>
  <si>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</si>
  <si>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</si>
  <si>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</si>
  <si>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</si>
  <si>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</si>
  <si>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</si>
  <si>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</si>
  <si>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</si>
  <si>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</si>
  <si>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</si>
  <si>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</si>
  <si>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</si>
  <si>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</si>
  <si>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</si>
  <si>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</si>
  <si>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</si>
  <si>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</si>
  <si>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</si>
  <si>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</si>
  <si>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</si>
  <si>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</si>
  <si>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</si>
  <si>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</si>
  <si>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</si>
  <si>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</si>
  <si>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</si>
  <si>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</si>
  <si>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</si>
  <si>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</si>
  <si>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</si>
  <si>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</si>
  <si>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</si>
  <si>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</si>
  <si>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</si>
  <si>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</si>
  <si>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</si>
  <si>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</si>
  <si>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</si>
  <si>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</si>
  <si>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</si>
  <si>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</si>
  <si>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</si>
  <si>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</si>
  <si>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</si>
  <si>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</si>
  <si>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</si>
  <si>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</si>
  <si>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</si>
  <si>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</si>
  <si>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</si>
  <si>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</si>
  <si>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</si>
  <si>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</si>
  <si>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</si>
  <si>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</si>
  <si>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</si>
  <si>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</si>
  <si>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</si>
  <si>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</si>
  <si>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</si>
  <si>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</si>
  <si>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</si>
  <si>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</si>
  <si>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</si>
  <si>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</si>
  <si>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</si>
  <si>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</si>
  <si>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</si>
  <si>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</si>
  <si>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</si>
  <si>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</si>
  <si>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</si>
  <si>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</si>
  <si>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</si>
  <si>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</si>
  <si>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</si>
  <si>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</si>
  <si>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</si>
  <si>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</si>
  <si>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</si>
  <si>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</si>
  <si>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</si>
  <si>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</si>
  <si>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</si>
  <si>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</si>
  <si>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</si>
  <si>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</si>
  <si>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</si>
  <si>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</si>
  <si>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</si>
  <si>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</si>
  <si>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</si>
  <si>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</si>
  <si>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</si>
  <si>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</si>
  <si>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</si>
  <si>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</si>
  <si>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</si>
  <si>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</si>
  <si>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</si>
  <si>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</si>
  <si>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</si>
  <si>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</si>
  <si>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</si>
  <si>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</si>
  <si>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</si>
  <si>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</si>
  <si>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</si>
  <si>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</si>
  <si>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</si>
  <si>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</si>
  <si>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</si>
  <si>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</si>
  <si>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</si>
  <si>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</si>
  <si>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</si>
  <si>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</si>
  <si>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</si>
  <si>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</si>
  <si>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</si>
  <si>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</si>
  <si>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</si>
  <si>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</si>
  <si>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</si>
  <si>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</si>
  <si>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</si>
  <si>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</si>
  <si>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</si>
  <si>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</si>
  <si>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</si>
  <si>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</si>
  <si>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</si>
  <si>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</si>
  <si>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</si>
  <si>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</si>
  <si>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</si>
  <si>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</si>
  <si>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</si>
  <si>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</si>
  <si>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</si>
  <si>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</si>
  <si>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</si>
  <si>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</si>
  <si>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</si>
  <si>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</si>
  <si>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</si>
  <si>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</si>
  <si>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</si>
  <si>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</si>
  <si>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</si>
  <si>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</si>
  <si>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</si>
  <si>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</si>
  <si>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</si>
  <si>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</si>
  <si>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</si>
  <si>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</si>
  <si>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</si>
  <si>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</si>
  <si>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</si>
  <si>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</si>
  <si>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</si>
  <si>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</si>
  <si>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</si>
  <si>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</si>
  <si>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</si>
  <si>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</si>
  <si>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</si>
  <si>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</si>
  <si>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</si>
  <si>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</si>
  <si>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</si>
  <si>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</si>
  <si>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</si>
  <si>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</si>
  <si>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</si>
  <si>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</si>
  <si>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</si>
  <si>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</si>
  <si>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</si>
  <si>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</si>
  <si>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</si>
  <si>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</si>
  <si>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</si>
  <si>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</si>
  <si>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</si>
  <si>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</si>
  <si>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</si>
  <si>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</si>
  <si>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</si>
  <si>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</si>
  <si>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</si>
  <si>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</si>
  <si>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</si>
  <si>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</si>
  <si>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</si>
  <si>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</si>
  <si>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</si>
  <si>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</si>
  <si>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</si>
  <si>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</si>
  <si>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</si>
  <si>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</si>
  <si>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</si>
  <si>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</si>
  <si>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</si>
  <si>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</si>
  <si>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</si>
  <si>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</si>
  <si>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</si>
  <si>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</si>
  <si>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</si>
  <si>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</si>
  <si>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</si>
  <si>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</si>
  <si>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</si>
  <si>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</si>
  <si>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</si>
  <si>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</si>
  <si>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</si>
  <si>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</si>
  <si>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</si>
  <si>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</si>
  <si>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</si>
  <si>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</si>
  <si>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</si>
  <si>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</si>
  <si>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</si>
  <si>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</si>
  <si>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</si>
  <si>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</si>
  <si>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</si>
  <si>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</si>
  <si>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</si>
  <si>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</si>
  <si>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</si>
  <si>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</si>
  <si>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</si>
  <si>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</si>
  <si>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</si>
  <si>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</si>
  <si>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</si>
  <si>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</si>
  <si>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</si>
  <si>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</si>
  <si>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</si>
  <si>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</si>
  <si>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</si>
  <si>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</si>
  <si>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</si>
  <si>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</si>
  <si>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</si>
  <si>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</si>
  <si>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</si>
  <si>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</si>
  <si>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</si>
  <si>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</si>
  <si>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</si>
  <si>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</si>
  <si>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</si>
  <si>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</si>
  <si>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</si>
  <si>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</si>
  <si>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</si>
  <si>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</si>
  <si>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</si>
  <si>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</si>
  <si>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</si>
  <si>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</si>
  <si>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</si>
  <si>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</si>
  <si>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</si>
  <si>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</si>
  <si>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</si>
  <si>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</si>
  <si>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</si>
  <si>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</si>
  <si>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</si>
  <si>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</si>
  <si>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</si>
  <si>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</si>
  <si>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</si>
  <si>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</si>
  <si>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</si>
  <si>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</si>
  <si>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</si>
  <si>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</si>
  <si>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</si>
  <si>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</si>
  <si>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</si>
  <si>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</si>
  <si>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</si>
  <si>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</si>
  <si>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</si>
  <si>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</si>
  <si>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</si>
  <si>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</si>
  <si>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</si>
  <si>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</si>
  <si>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</si>
  <si>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</si>
  <si>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</si>
  <si>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</si>
  <si>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</si>
  <si>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</si>
  <si>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</si>
  <si>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</si>
  <si>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</si>
  <si>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</si>
  <si>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</si>
  <si>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</si>
  <si>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</si>
  <si>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</si>
  <si>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</si>
  <si>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</si>
  <si>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</si>
  <si>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</si>
  <si>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</si>
  <si>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</si>
  <si>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</si>
  <si>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</si>
  <si>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</si>
  <si>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</si>
  <si>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</si>
  <si>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</si>
  <si>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</si>
  <si>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</si>
  <si>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</si>
  <si>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</si>
  <si>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</si>
  <si>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</si>
  <si>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</si>
  <si>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</si>
  <si>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</si>
  <si>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</si>
  <si>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</si>
  <si>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</si>
  <si>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</si>
  <si>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</si>
  <si>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</si>
  <si>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</si>
  <si>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</si>
  <si>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</si>
  <si>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</si>
  <si>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</si>
  <si>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</si>
  <si>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</si>
  <si>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</si>
  <si>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</si>
  <si>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</si>
  <si>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</si>
  <si>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</si>
  <si>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</si>
  <si>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</si>
  <si>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</si>
  <si>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</si>
  <si>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</si>
  <si>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</si>
  <si>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</si>
  <si>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</si>
  <si>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</si>
  <si>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</si>
  <si>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</si>
  <si>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</si>
  <si>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</si>
  <si>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</si>
  <si>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</si>
  <si>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</si>
  <si>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</si>
  <si>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</si>
  <si>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</si>
  <si>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</si>
  <si>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</si>
  <si>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</si>
  <si>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</si>
  <si>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</si>
  <si>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</si>
  <si>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</si>
  <si>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</si>
  <si>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</si>
  <si>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</si>
  <si>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</si>
  <si>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</si>
  <si>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</si>
  <si>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</si>
  <si>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</si>
  <si>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</si>
  <si>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</si>
  <si>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</si>
  <si>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</si>
  <si>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</si>
  <si>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</si>
  <si>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</si>
  <si>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</si>
  <si>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</si>
  <si>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</si>
  <si>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</si>
  <si>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</si>
  <si>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</si>
  <si>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</si>
  <si>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</si>
  <si>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</si>
  <si>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</si>
  <si>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</si>
  <si>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</si>
  <si>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</si>
  <si>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</si>
  <si>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</si>
  <si>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</si>
  <si>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</si>
  <si>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</si>
  <si>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</si>
  <si>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</si>
  <si>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</si>
  <si>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</si>
  <si>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</si>
  <si>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</si>
  <si>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</si>
  <si>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</si>
  <si>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</si>
  <si>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</si>
  <si>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</si>
  <si>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</si>
  <si>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</si>
  <si>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</si>
  <si>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</si>
  <si>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</si>
  <si>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</si>
  <si>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</si>
  <si>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</si>
  <si>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</si>
  <si>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</si>
  <si>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</si>
  <si>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</si>
  <si>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</si>
  <si>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</si>
  <si>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</si>
  <si>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</si>
  <si>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</si>
  <si>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</si>
  <si>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</si>
  <si>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</si>
  <si>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</si>
  <si>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</si>
  <si>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</si>
  <si>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</si>
  <si>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</si>
  <si>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</si>
  <si>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</si>
  <si>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</si>
  <si>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</si>
  <si>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</si>
  <si>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</si>
  <si>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</si>
  <si>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</si>
  <si>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</si>
  <si>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</si>
  <si>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</si>
  <si>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</si>
  <si>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</si>
  <si>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</si>
  <si>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</si>
  <si>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</si>
  <si>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</si>
  <si>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</si>
  <si>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</si>
  <si>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</si>
  <si>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</si>
  <si>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</si>
  <si>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</si>
  <si>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</si>
  <si>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</si>
  <si>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</si>
  <si>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</si>
  <si>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</si>
  <si>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</si>
  <si>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</si>
  <si>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</si>
  <si>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</si>
  <si>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</si>
  <si>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</si>
  <si>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</si>
  <si>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</si>
  <si>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</si>
  <si>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</si>
  <si>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</si>
  <si>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</si>
  <si>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</si>
  <si>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</si>
  <si>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</si>
  <si>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</si>
  <si>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</si>
  <si>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</si>
  <si>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</si>
  <si>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</si>
  <si>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</si>
  <si>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</si>
  <si>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</si>
  <si>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</si>
  <si>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</si>
  <si>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</si>
  <si>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</si>
  <si>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</si>
  <si>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</si>
  <si>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</si>
  <si>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</si>
  <si>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</si>
  <si>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</si>
  <si>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</si>
  <si>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</si>
  <si>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</si>
  <si>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</si>
  <si>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</si>
  <si>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</si>
  <si>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</si>
  <si>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</si>
  <si>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</si>
  <si>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</si>
  <si>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</si>
  <si>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</si>
  <si>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</si>
  <si>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</si>
  <si>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</si>
  <si>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</si>
  <si>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</si>
  <si>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</si>
  <si>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</si>
  <si>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</si>
  <si>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</si>
  <si>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</si>
  <si>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</si>
  <si>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</si>
  <si>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</si>
  <si>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</si>
  <si>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</si>
  <si>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</si>
  <si>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</si>
  <si>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</si>
  <si>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</si>
  <si>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</si>
  <si>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</si>
  <si>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</si>
  <si>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</si>
  <si>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</si>
  <si>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</si>
  <si>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</si>
  <si>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</si>
  <si>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</si>
  <si>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</si>
  <si>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</si>
  <si>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</si>
  <si>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</si>
  <si>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</si>
  <si>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</si>
  <si>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</si>
  <si>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</si>
  <si>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</si>
  <si>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</si>
  <si>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</si>
  <si>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</si>
  <si>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</si>
  <si>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</si>
  <si>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</si>
  <si>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</si>
  <si>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</si>
  <si>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</si>
  <si>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</si>
  <si>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</si>
  <si>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</si>
  <si>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</si>
  <si>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</si>
  <si>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</si>
  <si>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</si>
  <si>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</si>
  <si>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</si>
  <si>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</si>
  <si>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</si>
  <si>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</si>
  <si>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</si>
  <si>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</si>
  <si>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</si>
  <si>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</si>
  <si>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</si>
  <si>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</si>
  <si>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</si>
  <si>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</si>
  <si>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</si>
  <si>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</si>
  <si>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</si>
  <si>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</si>
  <si>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</si>
  <si>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</si>
  <si>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</si>
  <si>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</si>
  <si>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</si>
  <si>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</si>
  <si>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</si>
  <si>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</si>
  <si>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</si>
  <si>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</si>
  <si>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</si>
  <si>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</si>
  <si>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</si>
  <si>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</si>
  <si>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</si>
  <si>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</si>
  <si>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</si>
  <si>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</si>
  <si>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</si>
  <si>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</si>
  <si>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</si>
  <si>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</si>
  <si>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</si>
  <si>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</si>
  <si>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</si>
  <si>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</si>
  <si>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</si>
  <si>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</si>
  <si>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</si>
  <si>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</si>
  <si>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</si>
  <si>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</si>
  <si>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</si>
  <si>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</si>
  <si>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</si>
  <si>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</si>
  <si>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</si>
  <si>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</si>
  <si>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</si>
  <si>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</si>
  <si>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</si>
  <si>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</si>
  <si>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</si>
  <si>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</si>
  <si>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</si>
  <si>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</si>
  <si>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</si>
  <si>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</si>
  <si>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</si>
  <si>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</si>
  <si>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</si>
  <si>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</si>
  <si>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</si>
  <si>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</si>
  <si>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</si>
  <si>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</si>
  <si>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</si>
  <si>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</si>
  <si>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</si>
  <si>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</si>
  <si>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</si>
  <si>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</si>
  <si>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</si>
  <si>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</si>
  <si>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</si>
  <si>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</si>
  <si>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</si>
  <si>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</si>
  <si>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</si>
  <si>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</si>
  <si>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</si>
  <si>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</si>
  <si>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</si>
  <si>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</si>
  <si>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</si>
  <si>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</si>
  <si>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</si>
  <si>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</si>
  <si>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</si>
  <si>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</si>
  <si>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</si>
  <si>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</si>
  <si>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</si>
  <si>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</si>
  <si>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</si>
  <si>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</si>
  <si>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</si>
  <si>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</si>
  <si>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</si>
  <si>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</si>
  <si>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</si>
  <si>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</si>
  <si>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</si>
  <si>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</si>
  <si>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</si>
  <si>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</si>
  <si>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</si>
  <si>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</si>
  <si>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</si>
  <si>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</si>
  <si>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</si>
  <si>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</si>
  <si>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</si>
  <si>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</si>
  <si>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</si>
  <si>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</si>
  <si>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</si>
  <si>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</si>
  <si>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</si>
  <si>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</si>
  <si>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</si>
  <si>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</si>
  <si>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</si>
  <si>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</si>
  <si>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</si>
  <si>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</si>
  <si>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</si>
  <si>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</si>
  <si>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</si>
  <si>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</si>
  <si>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</si>
  <si>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</si>
  <si>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</si>
  <si>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</si>
  <si>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</si>
  <si>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</si>
  <si>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</si>
  <si>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</si>
  <si>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</si>
  <si>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</si>
  <si>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</si>
  <si>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</si>
  <si>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</si>
  <si>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</si>
  <si>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</si>
  <si>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</si>
  <si>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</si>
  <si>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</si>
  <si>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</si>
  <si>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</si>
  <si>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</si>
  <si>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</si>
  <si>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</si>
  <si>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</si>
  <si>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</si>
  <si>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</si>
  <si>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</si>
  <si>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</si>
  <si>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</si>
  <si>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</si>
  <si>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</si>
  <si>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</si>
  <si>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</si>
  <si>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</si>
  <si>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</si>
  <si>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</si>
  <si>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</si>
  <si>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</si>
  <si>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</si>
  <si>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</si>
  <si>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</si>
  <si>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</si>
  <si>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</si>
  <si>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</si>
  <si>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</si>
  <si>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</si>
  <si>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</si>
  <si>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</si>
  <si>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</si>
  <si>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</si>
  <si>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</si>
  <si>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</si>
  <si>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</si>
  <si>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</si>
  <si>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</si>
  <si>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</si>
  <si>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</si>
  <si>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</si>
  <si>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</si>
  <si>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</si>
  <si>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</si>
  <si>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</si>
  <si>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</si>
  <si>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</si>
  <si>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</si>
  <si>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</si>
  <si>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</si>
  <si>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</si>
  <si>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</si>
  <si>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</si>
  <si>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</si>
  <si>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</si>
  <si>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</si>
  <si>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</si>
  <si>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</si>
  <si>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</si>
  <si>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</si>
  <si>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</si>
  <si>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</si>
  <si>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</si>
  <si>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</si>
  <si>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</si>
  <si>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</si>
  <si>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</si>
  <si>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</si>
  <si>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</si>
  <si>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</si>
  <si>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</si>
  <si>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</si>
  <si>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</si>
  <si>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</si>
  <si>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</si>
  <si>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</si>
  <si>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</si>
  <si>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</si>
  <si>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</si>
  <si>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</si>
  <si>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</si>
  <si>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</si>
  <si>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</si>
  <si>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</si>
  <si>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</si>
  <si>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</si>
  <si>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</si>
  <si>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</si>
  <si>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</si>
  <si>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</si>
  <si>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</si>
  <si>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</si>
  <si>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</si>
  <si>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</si>
  <si>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</si>
  <si>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</si>
  <si>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</si>
  <si>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</si>
  <si>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</si>
  <si>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</si>
  <si>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</si>
  <si>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</si>
  <si>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</si>
  <si>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</si>
  <si>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</si>
  <si>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</si>
  <si>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</si>
  <si>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</si>
  <si>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</si>
  <si>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</si>
  <si>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</si>
  <si>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</si>
  <si>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</si>
  <si>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</si>
  <si>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</si>
  <si>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</si>
  <si>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</si>
  <si>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</si>
  <si>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</si>
  <si>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</si>
  <si>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</si>
  <si>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</si>
  <si>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</si>
  <si>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</si>
  <si>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</si>
  <si>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</si>
  <si>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</si>
  <si>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</si>
  <si>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</si>
  <si>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</si>
  <si>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</si>
  <si>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</si>
  <si>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</si>
  <si>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</si>
  <si>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</si>
  <si>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</si>
  <si>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</si>
  <si>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</si>
  <si>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</si>
  <si>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</si>
  <si>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</si>
  <si>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</si>
  <si>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</si>
  <si>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</si>
  <si>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</si>
  <si>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</si>
  <si>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</si>
  <si>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</si>
  <si>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</si>
  <si>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</si>
  <si>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</si>
  <si>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</si>
  <si>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</si>
  <si>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</si>
  <si>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</si>
  <si>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</si>
  <si>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</si>
  <si>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</si>
  <si>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</si>
  <si>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</si>
  <si>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</si>
  <si>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</si>
  <si>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</si>
  <si>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</si>
  <si>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</si>
  <si>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</si>
  <si>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</si>
  <si>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</si>
  <si>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</si>
  <si>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</si>
  <si>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</si>
  <si>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</si>
  <si>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</si>
  <si>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</si>
  <si>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</si>
  <si>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</si>
  <si>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</si>
  <si>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</si>
  <si>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</si>
  <si>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</si>
  <si>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</si>
  <si>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</si>
  <si>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</si>
  <si>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</si>
  <si>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</si>
  <si>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</si>
  <si>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</si>
  <si>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</si>
  <si>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</si>
  <si>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</si>
  <si>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</si>
  <si>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</si>
  <si>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</si>
  <si>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</si>
  <si>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</si>
  <si>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</si>
  <si>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</si>
  <si>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</si>
  <si>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</si>
  <si>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</si>
  <si>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</si>
  <si>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</si>
  <si>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</si>
  <si>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</si>
  <si>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</si>
  <si>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</si>
  <si>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</si>
  <si>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</si>
  <si>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</si>
  <si>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</si>
  <si>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</si>
  <si>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</si>
  <si>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</si>
  <si>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</si>
  <si>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</si>
  <si>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</si>
  <si>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</si>
  <si>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</si>
  <si>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</si>
  <si>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</si>
  <si>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</si>
  <si>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</si>
  <si>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</si>
  <si>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</si>
  <si>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</si>
  <si>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</si>
  <si>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</si>
  <si>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</si>
  <si>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</si>
  <si>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</si>
  <si>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</si>
  <si>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</si>
  <si>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</si>
  <si>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</si>
  <si>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</si>
  <si>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</si>
  <si>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</si>
  <si>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</si>
  <si>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</si>
  <si>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</si>
  <si>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</si>
  <si>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</si>
  <si>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</si>
  <si>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</si>
  <si>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</si>
  <si>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</si>
  <si>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</si>
  <si>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</si>
  <si>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</si>
  <si>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</si>
  <si>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</si>
  <si>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</si>
  <si>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</si>
  <si>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</si>
  <si>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</si>
  <si>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</si>
  <si>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</si>
  <si>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</si>
  <si>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</si>
  <si>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</si>
  <si>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</si>
  <si>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</si>
  <si>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</si>
  <si>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</si>
  <si>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</si>
  <si>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</si>
  <si>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</si>
  <si>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</si>
  <si>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</si>
  <si>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</si>
  <si>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</si>
  <si>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</si>
  <si>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</si>
  <si>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</si>
  <si>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</si>
  <si>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</si>
  <si>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</si>
  <si>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</si>
  <si>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</si>
  <si>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</si>
  <si>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</si>
  <si>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</si>
  <si>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</si>
  <si>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</si>
  <si>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</si>
  <si>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</si>
  <si>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</si>
  <si>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</si>
  <si>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</si>
  <si>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</si>
  <si>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</si>
  <si>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</si>
  <si>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</si>
  <si>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</si>
  <si>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</si>
  <si>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</si>
  <si>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</si>
  <si>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</si>
  <si>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</si>
  <si>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</si>
  <si>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</si>
  <si>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</si>
  <si>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</si>
  <si>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</si>
  <si>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</si>
  <si>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</si>
  <si>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</si>
  <si>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</si>
  <si>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</si>
  <si>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</si>
  <si>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</si>
  <si>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</si>
  <si>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</si>
  <si>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</si>
  <si>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</si>
  <si>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</si>
  <si>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</si>
  <si>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</si>
  <si>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</si>
  <si>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</si>
  <si>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</si>
  <si>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</si>
  <si>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</si>
  <si>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</si>
  <si>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</si>
  <si>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</si>
  <si>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</si>
  <si>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</si>
  <si>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</si>
  <si>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</si>
  <si>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</si>
  <si>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</si>
  <si>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</si>
  <si>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</si>
  <si>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</si>
  <si>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</si>
  <si>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</si>
  <si>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</si>
  <si>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</si>
  <si>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</si>
  <si>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</si>
  <si>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</si>
  <si>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</si>
  <si>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</si>
  <si>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</si>
  <si>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</si>
  <si>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</si>
  <si>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</si>
  <si>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</si>
  <si>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</si>
  <si>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</si>
  <si>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</si>
  <si>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</si>
  <si>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</si>
  <si>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</si>
  <si>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</si>
  <si>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</si>
  <si>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</si>
  <si>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</si>
  <si>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</si>
  <si>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</si>
  <si>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</si>
  <si>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</si>
  <si>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</si>
  <si>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</si>
  <si>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</si>
  <si>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</si>
  <si>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</si>
  <si>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</si>
  <si>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</si>
  <si>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</si>
  <si>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</si>
  <si>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</si>
  <si>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</si>
  <si>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</si>
  <si>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</si>
  <si>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</si>
  <si>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</si>
  <si>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</si>
  <si>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</si>
  <si>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</si>
  <si>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</si>
  <si>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</si>
  <si>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</si>
  <si>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</si>
  <si>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</si>
  <si>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</si>
  <si>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</si>
  <si>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</si>
  <si>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</si>
  <si>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</si>
  <si>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</si>
  <si>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</si>
  <si>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</si>
  <si>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</si>
  <si>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</si>
  <si>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</si>
  <si>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</si>
  <si>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</si>
  <si>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</si>
  <si>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</si>
  <si>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</si>
  <si>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</si>
  <si>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</si>
  <si>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</si>
  <si>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</si>
  <si>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</si>
  <si>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</si>
  <si>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</si>
  <si>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</si>
  <si>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</si>
  <si>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</si>
  <si>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</si>
  <si>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</si>
  <si>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</si>
  <si>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</si>
  <si>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</si>
  <si>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</si>
  <si>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</si>
  <si>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</si>
  <si>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</si>
  <si>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</si>
  <si>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</si>
  <si>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</si>
  <si>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</si>
  <si>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</si>
  <si>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</si>
  <si>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</si>
  <si>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</si>
  <si>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</si>
  <si>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</si>
  <si>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</si>
  <si>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</si>
  <si>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</si>
  <si>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</si>
  <si>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</si>
  <si>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</si>
  <si>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</si>
  <si>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</si>
  <si>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</si>
  <si>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</si>
  <si>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</si>
  <si>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</si>
  <si>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</si>
  <si>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</si>
  <si>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</si>
  <si>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</si>
  <si>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</si>
  <si>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</si>
  <si>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</si>
  <si>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</si>
  <si>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</si>
  <si>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</si>
  <si>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</si>
  <si>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</si>
  <si>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</si>
  <si>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</si>
  <si>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</si>
  <si>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</si>
  <si>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</si>
  <si>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</si>
  <si>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</si>
  <si>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</si>
  <si>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</si>
  <si>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</si>
  <si>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</si>
  <si>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</si>
  <si>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</si>
  <si>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</si>
  <si>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</si>
  <si>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</si>
  <si>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</si>
  <si>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</si>
  <si>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</si>
  <si>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</si>
  <si>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</si>
  <si>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</si>
  <si>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</si>
  <si>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</si>
  <si>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</si>
  <si>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</si>
  <si>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</si>
  <si>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</si>
  <si>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</si>
  <si>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</si>
  <si>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</si>
  <si>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</si>
  <si>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</si>
  <si>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</si>
  <si>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</si>
  <si>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</si>
  <si>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</si>
  <si>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</si>
  <si>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</si>
  <si>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</si>
  <si>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</si>
  <si>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</si>
  <si>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</si>
  <si>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</si>
  <si>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</si>
  <si>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</si>
  <si>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</si>
  <si>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</si>
  <si>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</si>
  <si>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</si>
  <si>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</si>
  <si>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</si>
  <si>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</si>
  <si>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</si>
  <si>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</si>
  <si>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</si>
  <si>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</si>
  <si>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</si>
  <si>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</si>
  <si>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</si>
  <si>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</si>
  <si>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</si>
  <si>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</si>
  <si>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</si>
  <si>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</si>
  <si>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</si>
  <si>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</si>
  <si>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</si>
  <si>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</si>
  <si>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</si>
  <si>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</si>
  <si>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</si>
  <si>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</si>
  <si>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</si>
  <si>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</si>
  <si>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</si>
  <si>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</si>
  <si>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</si>
  <si>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</si>
  <si>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</si>
  <si>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</si>
  <si>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</si>
  <si>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</si>
  <si>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</si>
  <si>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</si>
  <si>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</si>
  <si>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</si>
  <si>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</si>
  <si>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</si>
  <si>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</si>
  <si>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</si>
  <si>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</si>
  <si>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</si>
  <si>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</si>
  <si>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</si>
  <si>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</si>
  <si>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</si>
  <si>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</si>
  <si>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</si>
  <si>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</si>
  <si>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</si>
  <si>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</si>
  <si>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</si>
  <si>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</si>
  <si>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</si>
  <si>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</si>
  <si>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</si>
  <si>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</si>
  <si>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</si>
  <si>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</si>
  <si>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</si>
  <si>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</si>
  <si>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</si>
  <si>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</si>
  <si>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</si>
  <si>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</si>
  <si>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</si>
  <si>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</si>
  <si>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</si>
  <si>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</si>
  <si>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</si>
  <si>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</si>
  <si>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</si>
  <si>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</si>
  <si>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</si>
  <si>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</si>
  <si>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</si>
  <si>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</si>
  <si>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</si>
  <si>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</si>
  <si>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</si>
  <si>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</si>
  <si>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</si>
  <si>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</si>
  <si>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</si>
  <si>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</si>
  <si>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</si>
  <si>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</si>
  <si>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</si>
  <si>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</si>
  <si>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</si>
  <si>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</si>
  <si>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</si>
  <si>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</si>
  <si>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</si>
  <si>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</si>
  <si>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</si>
  <si>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</si>
  <si>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</si>
  <si>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</si>
  <si>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</si>
  <si>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</si>
  <si>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</si>
  <si>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</si>
  <si>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</si>
  <si>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</si>
  <si>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</si>
  <si>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</si>
  <si>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</si>
  <si>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</si>
  <si>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</si>
  <si>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</si>
  <si>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</si>
  <si>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</si>
  <si>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</si>
  <si>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</si>
  <si>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</si>
  <si>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</si>
  <si>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</si>
  <si>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</si>
  <si>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</si>
  <si>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</si>
  <si>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</si>
  <si>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</si>
  <si>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</si>
  <si>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</si>
  <si>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</si>
  <si>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</si>
  <si>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</si>
  <si>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</si>
  <si>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</si>
  <si>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</si>
  <si>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</si>
  <si>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</si>
  <si>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</si>
  <si>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</si>
  <si>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</si>
  <si>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</si>
  <si>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</si>
  <si>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</si>
  <si>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</si>
  <si>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</si>
  <si>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</si>
  <si>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</si>
  <si>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</si>
  <si>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</si>
  <si>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</si>
  <si>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</si>
  <si>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</si>
  <si>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</si>
  <si>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</si>
  <si>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</si>
  <si>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</si>
  <si>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</si>
  <si>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</si>
  <si>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</si>
  <si>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</si>
  <si>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</si>
  <si>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</si>
  <si>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</si>
  <si>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</si>
  <si>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</si>
  <si>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</si>
  <si>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</si>
  <si>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</si>
  <si>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</si>
  <si>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</si>
  <si>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</si>
  <si>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</si>
  <si>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</si>
  <si>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</si>
  <si>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</si>
  <si>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</si>
  <si>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</si>
  <si>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</si>
  <si>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</si>
  <si>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</si>
  <si>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</si>
  <si>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</si>
  <si>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</si>
  <si>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</si>
  <si>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</si>
  <si>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</si>
  <si>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</si>
  <si>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</si>
  <si>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</si>
  <si>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</si>
  <si>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</si>
  <si>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</si>
  <si>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</si>
  <si>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</si>
  <si>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</si>
  <si>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</si>
  <si>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</si>
  <si>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</si>
  <si>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</si>
  <si>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</si>
  <si>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</si>
  <si>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</si>
  <si>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</si>
  <si>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</si>
  <si>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</si>
  <si>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</si>
  <si>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</si>
  <si>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</si>
  <si>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</si>
  <si>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</si>
  <si>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</si>
  <si>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</si>
  <si>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</si>
  <si>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</si>
  <si>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</si>
  <si>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</si>
  <si>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</si>
  <si>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</si>
  <si>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</si>
  <si>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</si>
  <si>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</si>
  <si>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</si>
  <si>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</si>
  <si>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</si>
  <si>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</si>
  <si>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</si>
  <si>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</si>
  <si>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</si>
  <si>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</si>
  <si>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</si>
  <si>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</si>
  <si>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</si>
  <si>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</si>
  <si>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</si>
  <si>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</si>
  <si>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</si>
  <si>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</si>
  <si>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</si>
  <si>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</si>
  <si>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</si>
  <si>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</si>
  <si>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</si>
  <si>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</si>
  <si>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</si>
  <si>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</si>
  <si>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</si>
  <si>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</si>
  <si>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</si>
  <si>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</si>
  <si>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</si>
  <si>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</si>
  <si>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</si>
  <si>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</si>
  <si>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</si>
  <si>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</si>
  <si>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</si>
  <si>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</si>
  <si>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</si>
  <si>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</si>
  <si>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</si>
  <si>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</si>
  <si>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</si>
  <si>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</si>
  <si>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</si>
  <si>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</si>
  <si>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</si>
  <si>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</si>
  <si>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</si>
  <si>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</si>
  <si>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</si>
  <si>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</si>
  <si>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</si>
  <si>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</si>
  <si>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</si>
  <si>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</si>
  <si>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</si>
  <si>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</si>
  <si>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</si>
  <si>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</si>
  <si>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</si>
  <si>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</si>
  <si>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</si>
  <si>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</si>
  <si>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</si>
  <si>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</si>
  <si>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</si>
  <si>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</si>
  <si>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</si>
  <si>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</si>
  <si>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</si>
  <si>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</si>
  <si>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</si>
  <si>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</si>
  <si>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</si>
  <si>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</si>
  <si>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</si>
  <si>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</si>
  <si>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</si>
  <si>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</si>
  <si>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</si>
  <si>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</si>
  <si>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</si>
  <si>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</si>
  <si>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</si>
  <si>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</si>
  <si>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</si>
  <si>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</si>
  <si>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</si>
  <si>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</si>
  <si>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</si>
  <si>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</si>
  <si>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</si>
  <si>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</si>
  <si>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</si>
  <si>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</si>
  <si>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</si>
  <si>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</si>
  <si>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</si>
  <si>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</si>
  <si>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</si>
  <si>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</si>
  <si>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</si>
  <si>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</si>
  <si>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</si>
  <si>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</si>
  <si>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</si>
  <si>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</si>
  <si>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</si>
  <si>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</si>
  <si>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</si>
  <si>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</si>
  <si>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</si>
  <si>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</si>
  <si>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</si>
  <si>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</si>
  <si>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</si>
  <si>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</si>
  <si>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</si>
  <si>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</si>
  <si>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</si>
  <si>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</si>
  <si>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</si>
  <si>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</si>
  <si>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</si>
  <si>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</si>
  <si>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</si>
  <si>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</si>
  <si>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</si>
  <si>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</si>
  <si>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</si>
  <si>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</si>
  <si>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</si>
  <si>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</si>
  <si>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</si>
  <si>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</si>
  <si>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</si>
  <si>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</si>
  <si>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</si>
  <si>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</si>
  <si>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</si>
  <si>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</si>
  <si>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</si>
  <si>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</si>
  <si>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</si>
  <si>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</si>
  <si>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</si>
  <si>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</si>
  <si>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</si>
  <si>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</si>
  <si>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</si>
  <si>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</si>
  <si>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</si>
  <si>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</si>
  <si>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</si>
  <si>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</si>
  <si>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</si>
  <si>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</si>
  <si>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</si>
  <si>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</si>
  <si>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</si>
  <si>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</si>
  <si>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</si>
  <si>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</si>
  <si>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</si>
  <si>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</si>
  <si>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</si>
  <si>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</si>
  <si>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</si>
  <si>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</si>
  <si>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</si>
  <si>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</si>
  <si>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</si>
  <si>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</si>
  <si>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</si>
  <si>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</si>
  <si>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</si>
  <si>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</si>
  <si>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</si>
  <si>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</si>
  <si>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</si>
  <si>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</si>
  <si>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</si>
  <si>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</si>
  <si>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</si>
  <si>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</si>
  <si>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</si>
  <si>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</si>
  <si>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</si>
  <si>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</si>
  <si>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</si>
  <si>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</si>
  <si>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</si>
  <si>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</si>
  <si>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</si>
  <si>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</si>
  <si>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</si>
  <si>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</si>
  <si>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</si>
  <si>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</si>
  <si>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</si>
  <si>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</si>
  <si>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</si>
  <si>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</si>
  <si>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</si>
  <si>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</si>
  <si>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</si>
  <si>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</si>
  <si>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</si>
  <si>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</si>
  <si>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</si>
  <si>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</si>
  <si>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</si>
  <si>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</si>
  <si>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</si>
  <si>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</si>
  <si>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</si>
  <si>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</si>
  <si>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</si>
  <si>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</si>
  <si>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</si>
  <si>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</si>
  <si>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</si>
  <si>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</si>
  <si>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</si>
  <si>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</si>
  <si>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</si>
  <si>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</si>
  <si>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</si>
  <si>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</si>
  <si>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</si>
  <si>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</si>
  <si>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</si>
  <si>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</si>
  <si>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</si>
  <si>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</si>
  <si>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</si>
  <si>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</si>
  <si>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</si>
  <si>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</si>
  <si>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</si>
  <si>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</si>
  <si>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</si>
  <si>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</si>
  <si>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</si>
  <si>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</si>
  <si>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</si>
  <si>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</si>
  <si>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</si>
  <si>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</si>
  <si>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</si>
  <si>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</si>
  <si>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</si>
  <si>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</si>
  <si>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</si>
  <si>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</si>
  <si>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</si>
  <si>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</si>
  <si>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</si>
  <si>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</si>
  <si>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</si>
  <si>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</si>
  <si>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</si>
  <si>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</si>
  <si>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</si>
  <si>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</si>
  <si>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</si>
  <si>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</si>
  <si>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</si>
  <si>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</si>
  <si>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</si>
  <si>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</si>
  <si>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</si>
  <si>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</si>
  <si>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</si>
  <si>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</si>
  <si>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</si>
  <si>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</si>
  <si>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</si>
  <si>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</si>
  <si>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</si>
  <si>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</si>
  <si>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</si>
  <si>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</si>
  <si>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</si>
  <si>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</si>
  <si>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</si>
  <si>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</si>
  <si>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</si>
  <si>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</si>
  <si>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</si>
  <si>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</si>
  <si>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</si>
  <si>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</si>
  <si>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</si>
  <si>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</si>
  <si>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</si>
  <si>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</si>
  <si>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</si>
  <si>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</si>
  <si>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</si>
  <si>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</si>
  <si>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</si>
  <si>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</si>
  <si>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</si>
  <si>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</si>
  <si>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</si>
  <si>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</si>
  <si>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</si>
  <si>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</si>
  <si>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</si>
  <si>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</si>
  <si>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</si>
  <si>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</si>
  <si>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</si>
  <si>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</si>
  <si>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</si>
  <si>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</si>
  <si>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</si>
  <si>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</si>
  <si>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</si>
  <si>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</si>
  <si>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</si>
  <si>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</si>
  <si>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</si>
  <si>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</si>
  <si>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</si>
  <si>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</si>
  <si>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</si>
  <si>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</si>
  <si>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</si>
  <si>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</si>
  <si>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</si>
  <si>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</si>
  <si>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</si>
  <si>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</si>
  <si>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</si>
  <si>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</si>
  <si>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</si>
  <si>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</si>
  <si>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</si>
  <si>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</si>
  <si>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</si>
  <si>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</si>
  <si>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</si>
  <si>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</si>
  <si>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</si>
  <si>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</si>
  <si>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</si>
  <si>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</si>
  <si>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</si>
  <si>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</si>
  <si>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</si>
  <si>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</si>
  <si>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</si>
  <si>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</si>
  <si>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</si>
  <si>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</si>
  <si>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</si>
  <si>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</si>
  <si>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</si>
  <si>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</si>
  <si>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</si>
  <si>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</si>
  <si>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</si>
  <si>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</si>
  <si>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</si>
  <si>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</si>
  <si>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</si>
  <si>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</si>
  <si>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</si>
  <si>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</si>
  <si>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</si>
  <si>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</si>
  <si>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</si>
  <si>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</si>
  <si>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</si>
  <si>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</si>
  <si>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</si>
  <si>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</si>
  <si>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</si>
  <si>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</si>
  <si>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</si>
  <si>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</si>
  <si>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</si>
  <si>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</si>
  <si>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</si>
  <si>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</si>
  <si>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</si>
  <si>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</si>
  <si>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</si>
  <si>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</si>
  <si>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</si>
  <si>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</si>
  <si>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</si>
  <si>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</si>
  <si>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</si>
  <si>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</si>
  <si>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</si>
  <si>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</si>
  <si>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</si>
  <si>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</si>
  <si>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</si>
  <si>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</si>
  <si>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</si>
  <si>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</si>
  <si>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</si>
  <si>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</si>
  <si>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</si>
  <si>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</si>
  <si>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</si>
  <si>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</si>
  <si>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</si>
  <si>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</si>
  <si>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</si>
  <si>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</si>
  <si>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</si>
  <si>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</si>
  <si>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</si>
  <si>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</si>
  <si>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</si>
  <si>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</si>
  <si>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</si>
  <si>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</si>
  <si>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</si>
  <si>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</si>
  <si>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</si>
  <si>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</si>
  <si>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</si>
  <si>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</si>
  <si>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</si>
  <si>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</si>
  <si>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</si>
  <si>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</si>
  <si>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</si>
  <si>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</si>
  <si>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</si>
  <si>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</si>
  <si>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</si>
  <si>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</si>
  <si>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</si>
  <si>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</si>
  <si>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</si>
  <si>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</si>
  <si>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</si>
  <si>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</si>
  <si>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</si>
  <si>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</si>
  <si>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</si>
  <si>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</si>
  <si>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</si>
  <si>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</si>
  <si>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</si>
  <si>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</si>
  <si>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</si>
  <si>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</si>
  <si>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</si>
  <si>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</si>
  <si>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</si>
  <si>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</si>
  <si>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</si>
  <si>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</si>
  <si>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</si>
  <si>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</si>
  <si>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</si>
  <si>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</si>
  <si>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</si>
  <si>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</si>
  <si>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</si>
  <si>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</si>
  <si>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</si>
  <si>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</si>
  <si>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</si>
  <si>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</si>
  <si>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</si>
  <si>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</si>
  <si>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</si>
  <si>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</si>
  <si>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</si>
  <si>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</si>
  <si>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</si>
  <si>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</si>
  <si>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</si>
  <si>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</si>
  <si>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</si>
  <si>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</si>
  <si>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</si>
  <si>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</si>
  <si>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</si>
  <si>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</si>
  <si>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</si>
  <si>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</si>
  <si>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</si>
  <si>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</si>
  <si>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</si>
  <si>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</si>
  <si>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</si>
  <si>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</si>
  <si>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</si>
  <si>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</si>
  <si>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</si>
  <si>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</si>
  <si>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</si>
  <si>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</si>
  <si>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</si>
  <si>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</si>
  <si>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</si>
  <si>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</si>
  <si>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</si>
  <si>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</si>
  <si>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</si>
  <si>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</si>
  <si>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</si>
  <si>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</si>
  <si>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</si>
  <si>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</si>
  <si>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</si>
  <si>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</si>
  <si>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</si>
  <si>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</si>
  <si>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</si>
  <si>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</si>
  <si>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</si>
  <si>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</si>
  <si>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</si>
  <si>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</si>
  <si>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</si>
  <si>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</si>
  <si>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</si>
  <si>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</si>
  <si>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</si>
  <si>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</si>
  <si>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</si>
  <si>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</si>
  <si>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</si>
  <si>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</si>
  <si>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</si>
  <si>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</si>
  <si>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</si>
  <si>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</si>
  <si>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</si>
  <si>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</si>
  <si>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</si>
  <si>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</si>
  <si>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</si>
  <si>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</si>
  <si>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</si>
  <si>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</si>
  <si>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</si>
  <si>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</si>
  <si>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</si>
  <si>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</si>
  <si>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</si>
  <si>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</si>
  <si>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</si>
  <si>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</si>
  <si>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</si>
  <si>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</si>
  <si>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</si>
  <si>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</si>
  <si>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</si>
  <si>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</si>
  <si>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</si>
  <si>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</si>
  <si>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</si>
  <si>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</si>
  <si>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</si>
  <si>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</si>
  <si>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</si>
  <si>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</si>
  <si>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</si>
  <si>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</si>
  <si>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</si>
  <si>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</si>
  <si>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</si>
  <si>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</si>
  <si>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</si>
  <si>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</si>
  <si>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</si>
  <si>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</si>
  <si>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</si>
  <si>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</si>
  <si>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</si>
  <si>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</si>
  <si>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</si>
  <si>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</si>
  <si>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</si>
  <si>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</si>
  <si>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</si>
  <si>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</si>
  <si>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</si>
  <si>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</si>
  <si>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</si>
  <si>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</si>
  <si>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</si>
  <si>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</si>
  <si>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</si>
  <si>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</si>
  <si>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</si>
  <si>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</si>
  <si>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</si>
  <si>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</si>
  <si>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</si>
  <si>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</si>
  <si>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</si>
  <si>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</si>
  <si>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</si>
  <si>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</si>
  <si>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</si>
  <si>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</si>
  <si>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</si>
  <si>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</si>
  <si>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</si>
  <si>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</si>
  <si>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</si>
  <si>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</si>
  <si>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</si>
  <si>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</si>
  <si>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</si>
  <si>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</si>
  <si>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</si>
  <si>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</si>
  <si>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</si>
  <si>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</si>
  <si>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</si>
  <si>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</si>
  <si>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</si>
  <si>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</si>
  <si>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</si>
  <si>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</si>
  <si>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</si>
  <si>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</si>
  <si>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</si>
  <si>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</si>
  <si>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</si>
  <si>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</si>
  <si>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</si>
  <si>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</si>
  <si>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</si>
  <si>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</si>
  <si>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</si>
  <si>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</si>
  <si>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</si>
  <si>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</si>
  <si>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</si>
  <si>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</si>
  <si>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</si>
  <si>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</si>
  <si>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</si>
  <si>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</si>
  <si>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</si>
  <si>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</si>
  <si>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</si>
  <si>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</si>
  <si>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</si>
  <si>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</si>
  <si>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</si>
  <si>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</si>
  <si>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</si>
  <si>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</si>
  <si>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</si>
  <si>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</si>
  <si>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</si>
  <si>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</si>
  <si>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</si>
  <si>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</si>
  <si>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</si>
  <si>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</si>
  <si>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</si>
  <si>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</si>
  <si>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</si>
  <si>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</si>
  <si>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</si>
  <si>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</si>
  <si>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</si>
  <si>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</si>
  <si>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</si>
  <si>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</si>
  <si>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</si>
  <si>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</si>
  <si>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</si>
  <si>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</si>
  <si>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</si>
  <si>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</si>
  <si>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</si>
  <si>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</si>
  <si>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</si>
  <si>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</si>
  <si>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</si>
  <si>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</si>
  <si>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</si>
  <si>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</si>
  <si>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</si>
  <si>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</si>
  <si>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</si>
  <si>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</si>
  <si>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</si>
  <si>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</si>
  <si>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</si>
  <si>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</si>
  <si>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</si>
  <si>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</si>
  <si>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</si>
  <si>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</si>
  <si>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</si>
  <si>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</si>
  <si>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</si>
  <si>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</si>
  <si>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</si>
  <si>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</si>
  <si>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</si>
  <si>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</si>
  <si>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</si>
  <si>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</si>
  <si>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</si>
  <si>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</si>
  <si>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</si>
  <si>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</si>
  <si>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</si>
  <si>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</si>
  <si>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</si>
  <si>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</si>
  <si>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</si>
  <si>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</si>
  <si>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</si>
  <si>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</si>
  <si>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</si>
  <si>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</si>
  <si>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</si>
  <si>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</si>
  <si>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</si>
  <si>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</si>
  <si>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</si>
  <si>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</si>
  <si>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</si>
  <si>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</si>
  <si>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</si>
  <si>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</si>
  <si>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</si>
  <si>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</si>
  <si>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</si>
  <si>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</si>
  <si>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</si>
  <si>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</si>
  <si>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</si>
  <si>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</si>
  <si>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</si>
  <si>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</si>
  <si>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</si>
  <si>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</si>
  <si>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</si>
  <si>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</si>
  <si>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</si>
  <si>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</si>
  <si>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</si>
  <si>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</si>
  <si>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</si>
  <si>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</si>
  <si>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</si>
  <si>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</si>
  <si>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</si>
  <si>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</si>
  <si>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</si>
  <si>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</si>
  <si>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</si>
  <si>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</si>
  <si>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</si>
  <si>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</si>
  <si>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</si>
  <si>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</si>
  <si>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</si>
  <si>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</si>
  <si>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</si>
  <si>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</si>
  <si>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</si>
  <si>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</si>
  <si>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</si>
  <si>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</si>
  <si>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</si>
  <si>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</si>
  <si>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</si>
  <si>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</si>
  <si>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</si>
  <si>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</si>
  <si>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</si>
  <si>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</si>
  <si>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</si>
  <si>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</si>
  <si>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</si>
  <si>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</si>
  <si>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</si>
  <si>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</si>
  <si>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</si>
  <si>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</si>
  <si>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</si>
  <si>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</si>
  <si>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</si>
  <si>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</si>
  <si>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</si>
  <si>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</si>
  <si>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</si>
  <si>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</si>
  <si>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</si>
  <si>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</si>
  <si>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</si>
  <si>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</si>
  <si>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</si>
  <si>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</si>
  <si>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</si>
  <si>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</si>
  <si>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</si>
  <si>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</si>
  <si>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</si>
  <si>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</si>
  <si>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</si>
  <si>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</si>
  <si>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</si>
  <si>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</si>
  <si>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</si>
  <si>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</si>
  <si>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</si>
  <si>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</si>
  <si>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</si>
  <si>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</si>
  <si>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</si>
  <si>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</si>
  <si>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</si>
  <si>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</si>
  <si>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</si>
  <si>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</si>
  <si>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</si>
  <si>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</si>
  <si>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</si>
  <si>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</si>
  <si>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</si>
  <si>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</si>
  <si>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</si>
  <si>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</si>
  <si>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</si>
  <si>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</si>
  <si>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</si>
  <si>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</si>
  <si>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</si>
  <si>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</si>
  <si>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</si>
  <si>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</si>
  <si>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</si>
  <si>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</si>
  <si>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</si>
  <si>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</si>
  <si>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</si>
  <si>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</si>
  <si>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</si>
  <si>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</si>
  <si>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</si>
  <si>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</si>
  <si>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</si>
  <si>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</si>
  <si>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</si>
  <si>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</si>
  <si>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</si>
  <si>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</si>
  <si>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</si>
  <si>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</si>
  <si>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</si>
  <si>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</si>
  <si>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</si>
  <si>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</si>
  <si>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</si>
  <si>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</si>
  <si>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</si>
  <si>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</si>
  <si>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</si>
  <si>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</si>
  <si>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</si>
  <si>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</si>
  <si>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</si>
  <si>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</si>
  <si>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</si>
  <si>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</si>
  <si>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</si>
  <si>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</si>
  <si>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</si>
  <si>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</si>
  <si>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</si>
  <si>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</si>
  <si>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</si>
  <si>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</si>
  <si>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</si>
  <si>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</si>
  <si>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</si>
  <si>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</si>
  <si>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</si>
  <si>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</si>
  <si>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</si>
  <si>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</si>
  <si>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</si>
  <si>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</si>
  <si>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</si>
  <si>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</si>
  <si>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</si>
  <si>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</si>
  <si>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</si>
  <si>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</si>
  <si>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</si>
  <si>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</si>
  <si>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</si>
  <si>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</si>
  <si>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</si>
  <si>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</si>
  <si>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</si>
  <si>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</si>
  <si>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</si>
  <si>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</si>
  <si>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</si>
  <si>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</si>
  <si>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</si>
  <si>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</si>
  <si>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</si>
  <si>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</si>
  <si>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</si>
  <si>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</si>
  <si>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</si>
  <si>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</si>
  <si>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</si>
  <si>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</si>
  <si>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</si>
  <si>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</si>
  <si>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</si>
  <si>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</si>
  <si>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</si>
  <si>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</si>
  <si>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</si>
  <si>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</si>
  <si>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</si>
  <si>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</si>
  <si>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</si>
  <si>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</si>
  <si>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</si>
  <si>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</si>
  <si>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</si>
  <si>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</si>
  <si>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</si>
  <si>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</si>
  <si>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</si>
  <si>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</si>
  <si>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</si>
  <si>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</si>
  <si>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</si>
  <si>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</si>
  <si>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</si>
  <si>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</si>
  <si>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</si>
  <si>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</si>
  <si>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</si>
  <si>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</si>
  <si>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</si>
  <si>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</si>
  <si>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</si>
  <si>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</si>
  <si>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</si>
  <si>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</si>
  <si>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</si>
  <si>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</si>
  <si>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</si>
  <si>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</si>
  <si>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</si>
  <si>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</si>
  <si>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</si>
  <si>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</si>
  <si>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</si>
  <si>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</si>
  <si>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</si>
  <si>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</si>
  <si>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</si>
  <si>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</si>
  <si>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</si>
  <si>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</si>
  <si>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</si>
  <si>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</si>
  <si>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</si>
  <si>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</si>
  <si>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</si>
  <si>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</si>
  <si>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</si>
  <si>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</si>
  <si>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</si>
  <si>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</si>
  <si>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</si>
  <si>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</si>
  <si>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</si>
  <si>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</si>
  <si>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</si>
  <si>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</si>
  <si>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</si>
  <si>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</si>
  <si>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</si>
  <si>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</si>
  <si>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</si>
  <si>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</si>
  <si>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</si>
  <si>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</si>
  <si>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</si>
  <si>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</si>
  <si>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</si>
  <si>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</si>
  <si>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</si>
  <si>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</si>
  <si>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</si>
  <si>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</si>
  <si>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</si>
  <si>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</si>
  <si>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</si>
  <si>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</si>
  <si>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</si>
  <si>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</si>
  <si>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</si>
  <si>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</si>
  <si>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</si>
  <si>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</si>
  <si>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</si>
  <si>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</si>
  <si>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</si>
  <si>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</si>
  <si>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</si>
  <si>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</si>
  <si>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</si>
  <si>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</si>
  <si>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</si>
  <si>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</si>
  <si>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</si>
  <si>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</si>
  <si>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</si>
  <si>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</si>
  <si>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</si>
  <si>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</si>
  <si>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</si>
  <si>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</si>
  <si>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</si>
  <si>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</si>
  <si>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</si>
  <si>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</si>
  <si>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</si>
  <si>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</si>
  <si>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</si>
  <si>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</si>
  <si>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</si>
  <si>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</si>
  <si>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</si>
  <si>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</si>
  <si>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</si>
  <si>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</si>
  <si>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</si>
  <si>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</si>
  <si>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</si>
  <si>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</si>
  <si>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</si>
  <si>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</si>
  <si>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</si>
  <si>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</si>
  <si>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</si>
  <si>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</si>
  <si>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</si>
  <si>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</si>
  <si>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</si>
  <si>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</si>
  <si>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</si>
  <si>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</si>
  <si>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</si>
  <si>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</si>
  <si>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</si>
  <si>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</si>
  <si>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</si>
  <si>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</si>
  <si>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</si>
  <si>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</si>
  <si>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</si>
  <si>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</si>
  <si>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</si>
  <si>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</si>
  <si>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</si>
  <si>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</si>
  <si>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</si>
  <si>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</si>
  <si>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</si>
  <si>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</si>
  <si>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</si>
  <si>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</si>
  <si>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</si>
  <si>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</si>
  <si>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</si>
  <si>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</si>
  <si>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</si>
  <si>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</si>
  <si>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</si>
  <si>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</si>
  <si>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</si>
  <si>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</si>
  <si>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</si>
  <si>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</si>
  <si>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</si>
  <si>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</si>
  <si>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</si>
  <si>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</si>
  <si>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</si>
  <si>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</si>
  <si>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</si>
  <si>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</si>
  <si>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</si>
  <si>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</si>
  <si>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</si>
  <si>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</si>
  <si>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</si>
  <si>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</si>
  <si>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</si>
  <si>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</si>
  <si>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</si>
  <si>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</si>
  <si>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</si>
  <si>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</si>
  <si>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</si>
  <si>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</si>
  <si>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</si>
  <si>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</si>
  <si>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</si>
  <si>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</si>
  <si>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</si>
  <si>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</si>
  <si>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</si>
  <si>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</si>
  <si>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</si>
  <si>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</si>
  <si>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</si>
  <si>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</si>
  <si>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</si>
  <si>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</si>
  <si>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</si>
  <si>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</si>
  <si>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</si>
  <si>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</si>
  <si>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</si>
  <si>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</si>
  <si>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</si>
  <si>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</si>
  <si>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</si>
  <si>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</si>
  <si>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</si>
  <si>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</si>
  <si>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</si>
  <si>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</si>
  <si>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</si>
  <si>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</si>
  <si>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</si>
  <si>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</si>
  <si>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</si>
  <si>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</si>
  <si>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</si>
  <si>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</si>
  <si>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</si>
  <si>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</si>
  <si>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</si>
  <si>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</si>
  <si>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</si>
  <si>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</si>
  <si>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</si>
  <si>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</si>
  <si>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</si>
  <si>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</si>
  <si>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</si>
  <si>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</si>
  <si>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</si>
  <si>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</si>
  <si>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</si>
  <si>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</si>
  <si>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</si>
  <si>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</si>
  <si>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</si>
  <si>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</si>
  <si>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</si>
  <si>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</si>
  <si>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</si>
  <si>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</si>
  <si>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</si>
  <si>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</si>
  <si>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</si>
  <si>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</si>
  <si>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</si>
  <si>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</si>
  <si>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</si>
  <si>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</si>
  <si>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</si>
  <si>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</si>
  <si>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</si>
  <si>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</si>
  <si>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</si>
  <si>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</si>
  <si>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</si>
  <si>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</si>
  <si>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</si>
  <si>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</si>
  <si>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</si>
  <si>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</si>
  <si>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</si>
  <si>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</si>
  <si>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</si>
  <si>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</si>
  <si>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</si>
  <si>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</si>
  <si>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</si>
  <si>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</si>
  <si>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</si>
  <si>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</si>
  <si>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</si>
  <si>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</si>
  <si>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</si>
  <si>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</si>
  <si>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</si>
  <si>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</si>
  <si>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</si>
  <si>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</si>
  <si>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</si>
  <si>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</si>
  <si>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</si>
  <si>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</si>
  <si>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</si>
  <si>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</si>
  <si>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</si>
  <si>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</si>
  <si>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</si>
  <si>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</si>
  <si>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</si>
  <si>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</si>
  <si>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</si>
  <si>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</si>
  <si>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</si>
  <si>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</si>
  <si>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</si>
  <si>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</si>
  <si>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</si>
  <si>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</si>
  <si>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</si>
  <si>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</si>
  <si>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</si>
  <si>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</si>
  <si>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</si>
  <si>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</si>
  <si>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</si>
  <si>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</si>
  <si>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</si>
  <si>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</si>
  <si>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</si>
  <si>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</si>
  <si>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</si>
  <si>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</si>
  <si>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</si>
  <si>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</si>
  <si>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</si>
  <si>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</si>
  <si>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</si>
  <si>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</si>
  <si>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</si>
  <si>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</si>
  <si>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</si>
  <si>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</si>
  <si>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</si>
  <si>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</si>
  <si>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</si>
  <si>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</si>
  <si>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</si>
  <si>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</si>
  <si>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</si>
  <si>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</si>
  <si>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</si>
  <si>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</si>
  <si>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</si>
  <si>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</si>
  <si>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</si>
  <si>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</si>
  <si>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</si>
  <si>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</si>
  <si>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</si>
  <si>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</si>
  <si>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</si>
  <si>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</si>
  <si>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</si>
  <si>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</si>
  <si>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</si>
  <si>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</si>
  <si>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</si>
  <si>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</si>
  <si>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</si>
  <si>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</si>
  <si>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</si>
  <si>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</si>
  <si>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</si>
  <si>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</si>
  <si>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</si>
  <si>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</si>
  <si>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</si>
  <si>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</si>
  <si>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</si>
  <si>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</si>
  <si>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</si>
  <si>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</si>
  <si>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</si>
  <si>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</si>
  <si>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</si>
  <si>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</si>
  <si>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</si>
  <si>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</si>
  <si>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</si>
  <si>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</si>
  <si>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</si>
  <si>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</si>
  <si>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</si>
  <si>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</si>
  <si>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</si>
  <si>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</si>
  <si>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</si>
  <si>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</si>
  <si>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</si>
  <si>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</si>
  <si>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</si>
  <si>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</si>
  <si>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</si>
  <si>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</si>
  <si>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</si>
  <si>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</si>
  <si>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</si>
  <si>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</si>
  <si>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</si>
  <si>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</si>
  <si>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</si>
  <si>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</si>
  <si>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</si>
  <si>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</si>
  <si>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</si>
  <si>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</si>
  <si>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</si>
  <si>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</si>
  <si>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</si>
  <si>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</si>
  <si>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</si>
  <si>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</si>
  <si>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</si>
  <si>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</si>
  <si>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</si>
  <si>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</si>
  <si>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</si>
  <si>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</si>
  <si>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</si>
  <si>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</si>
  <si>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</si>
  <si>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</si>
  <si>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</si>
  <si>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</si>
  <si>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</si>
  <si>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</si>
  <si>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</si>
  <si>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</si>
  <si>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</si>
  <si>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</si>
  <si>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</si>
  <si>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</si>
  <si>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</si>
  <si>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</si>
  <si>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</si>
  <si>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</si>
  <si>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</si>
  <si>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</si>
  <si>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</si>
  <si>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</si>
  <si>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</si>
  <si>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</si>
  <si>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</si>
  <si>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</si>
  <si>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</si>
  <si>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</si>
  <si>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</si>
  <si>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</si>
  <si>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</si>
  <si>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</si>
  <si>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</si>
  <si>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</si>
  <si>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</si>
  <si>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</si>
  <si>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</si>
  <si>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</si>
  <si>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</si>
  <si>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</si>
  <si>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</si>
  <si>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</si>
  <si>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</si>
  <si>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</si>
  <si>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</si>
  <si>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</si>
  <si>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</si>
  <si>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</si>
  <si>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</si>
  <si>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</si>
  <si>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</si>
  <si>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</si>
  <si>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</si>
  <si>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</si>
  <si>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</si>
  <si>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</si>
  <si>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</si>
  <si>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</si>
  <si>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</si>
  <si>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</si>
  <si>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</si>
  <si>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</si>
  <si>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</si>
  <si>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</si>
  <si>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</si>
  <si>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</si>
  <si>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</si>
  <si>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</si>
  <si>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</si>
  <si>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</si>
  <si>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</si>
  <si>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</si>
  <si>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</si>
  <si>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</si>
  <si>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</si>
  <si>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</si>
  <si>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</si>
  <si>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</si>
  <si>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</si>
  <si>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</si>
  <si>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</si>
  <si>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</si>
  <si>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</si>
  <si>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</si>
  <si>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</si>
  <si>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</si>
  <si>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</si>
  <si>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</si>
  <si>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</si>
  <si>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</si>
  <si>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</si>
  <si>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</si>
  <si>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</si>
  <si>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</si>
  <si>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</si>
  <si>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</si>
  <si>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</si>
  <si>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</si>
  <si>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</si>
  <si>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</si>
  <si>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</si>
  <si>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</si>
  <si>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</si>
  <si>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</si>
  <si>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</si>
  <si>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</si>
  <si>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</si>
  <si>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</si>
  <si>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</si>
  <si>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</si>
  <si>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</si>
  <si>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</si>
  <si>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</si>
  <si>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</si>
  <si>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</si>
  <si>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</si>
  <si>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</si>
  <si>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</si>
  <si>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</si>
  <si>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</si>
  <si>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</si>
  <si>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</si>
  <si>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</si>
  <si>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</si>
  <si>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</si>
  <si>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</si>
  <si>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</si>
  <si>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</si>
  <si>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</si>
  <si>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</si>
  <si>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</si>
  <si>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</si>
  <si>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</si>
  <si>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</si>
  <si>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</si>
  <si>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</si>
  <si>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</si>
  <si>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</si>
  <si>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</si>
  <si>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</si>
  <si>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</si>
  <si>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</si>
  <si>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</si>
  <si>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</si>
  <si>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</si>
  <si>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</si>
  <si>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</si>
  <si>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</si>
  <si>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</si>
  <si>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</si>
  <si>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</si>
  <si>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</si>
  <si>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</si>
  <si>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</si>
  <si>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</si>
  <si>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</si>
  <si>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</si>
  <si>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</si>
  <si>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</si>
  <si>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</si>
  <si>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</si>
  <si>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</si>
  <si>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</si>
  <si>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</si>
  <si>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</si>
  <si>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</si>
  <si>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</si>
  <si>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</si>
  <si>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</si>
  <si>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</si>
  <si>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</si>
  <si>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</si>
  <si>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</si>
  <si>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</si>
  <si>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</si>
  <si>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</si>
  <si>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</si>
  <si>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</si>
  <si>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</si>
  <si>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</si>
  <si>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</si>
  <si>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</si>
  <si>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</si>
  <si>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</si>
  <si>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</si>
  <si>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</si>
  <si>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</si>
  <si>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</si>
  <si>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</si>
  <si>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</si>
  <si>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</si>
  <si>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</si>
  <si>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</si>
  <si>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</si>
  <si>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</si>
  <si>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</si>
  <si>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</si>
  <si>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</si>
  <si>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</si>
  <si>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</si>
  <si>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</si>
  <si>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</si>
  <si>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</si>
  <si>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</si>
  <si>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</si>
  <si>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</si>
  <si>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</si>
  <si>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</si>
  <si>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</si>
  <si>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</si>
  <si>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</si>
  <si>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</si>
  <si>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</si>
  <si>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</si>
  <si>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</si>
  <si>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</si>
  <si>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</si>
  <si>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</si>
  <si>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</si>
  <si>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</si>
  <si>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</si>
  <si>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</si>
  <si>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</si>
  <si>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</si>
  <si>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</si>
  <si>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</si>
  <si>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</si>
  <si>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</si>
  <si>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</si>
  <si>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</si>
  <si>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</si>
  <si>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</si>
  <si>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</si>
  <si>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</si>
  <si>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</si>
  <si>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</si>
  <si>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</si>
  <si>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</si>
  <si>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</si>
  <si>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</si>
  <si>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</si>
  <si>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</si>
  <si>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</si>
  <si>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</si>
  <si>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</si>
  <si>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</si>
  <si>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</si>
  <si>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</si>
  <si>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</si>
  <si>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</si>
  <si>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</si>
  <si>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</si>
  <si>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</si>
  <si>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</si>
  <si>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</si>
  <si>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</si>
  <si>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</si>
  <si>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</si>
  <si>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</si>
  <si>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</si>
  <si>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</si>
  <si>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</si>
  <si>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</si>
  <si>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</si>
  <si>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</si>
  <si>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</si>
  <si>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</si>
  <si>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</si>
  <si>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</si>
  <si>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</si>
  <si>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</si>
  <si>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</si>
  <si>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</si>
  <si>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</si>
  <si>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</si>
  <si>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</si>
  <si>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</si>
  <si>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</si>
  <si>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</si>
  <si>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</si>
  <si>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</si>
  <si>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</si>
  <si>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</si>
  <si>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</si>
  <si>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</si>
  <si>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</si>
  <si>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</si>
  <si>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</si>
  <si>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</si>
  <si>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</si>
  <si>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</si>
  <si>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</si>
  <si>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</si>
  <si>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</si>
  <si>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</si>
  <si>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</si>
  <si>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</si>
  <si>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</si>
  <si>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</si>
  <si>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</si>
  <si>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</si>
  <si>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</si>
  <si>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</si>
  <si>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</si>
  <si>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</si>
  <si>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</si>
  <si>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</si>
  <si>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</si>
  <si>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</si>
  <si>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</si>
  <si>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</si>
  <si>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</si>
  <si>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</si>
  <si>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</si>
  <si>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</si>
  <si>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</si>
  <si>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</si>
  <si>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</si>
  <si>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</si>
  <si>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</si>
  <si>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</si>
  <si>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</si>
  <si>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</si>
  <si>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</si>
  <si>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</si>
  <si>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</si>
  <si>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</si>
  <si>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</si>
  <si>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</si>
  <si>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</si>
  <si>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</si>
  <si>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</si>
  <si>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</si>
  <si>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</si>
  <si>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</si>
  <si>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</si>
  <si>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</si>
  <si>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</si>
  <si>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</si>
  <si>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</si>
  <si>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</si>
  <si>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</si>
  <si>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</si>
  <si>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</si>
  <si>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</si>
  <si>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</si>
  <si>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</si>
  <si>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</si>
  <si>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</si>
  <si>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</si>
  <si>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</si>
  <si>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</si>
  <si>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</si>
  <si>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</si>
  <si>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</si>
  <si>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</si>
  <si>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</si>
  <si>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</si>
  <si>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</si>
  <si>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</si>
  <si>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</si>
  <si>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</si>
  <si>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</si>
  <si>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</si>
  <si>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</si>
  <si>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</si>
  <si>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</si>
  <si>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</si>
  <si>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</si>
  <si>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</si>
  <si>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</si>
  <si>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</si>
  <si>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</si>
  <si>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</si>
  <si>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</si>
  <si>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</si>
  <si>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</si>
  <si>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</si>
  <si>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</si>
  <si>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</si>
  <si>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</si>
  <si>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</si>
  <si>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</si>
  <si>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</si>
  <si>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</si>
  <si>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</si>
  <si>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</si>
  <si>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</si>
  <si>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</si>
  <si>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</si>
  <si>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</si>
  <si>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</si>
  <si>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</si>
  <si>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</si>
  <si>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</si>
  <si>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</si>
  <si>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</si>
  <si>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</si>
  <si>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</si>
  <si>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</si>
  <si>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</si>
  <si>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</si>
  <si>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</si>
  <si>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</si>
  <si>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</si>
  <si>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</si>
  <si>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</si>
  <si>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</si>
  <si>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</si>
  <si>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</si>
  <si>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</si>
  <si>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</si>
  <si>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</si>
  <si>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</si>
  <si>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</si>
  <si>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</si>
  <si>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</si>
  <si>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</si>
  <si>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</si>
  <si>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</si>
  <si>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</si>
  <si>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</si>
  <si>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</si>
  <si>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</si>
  <si>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</si>
  <si>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</si>
  <si>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</si>
  <si>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</si>
  <si>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</si>
  <si>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</si>
  <si>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</si>
  <si>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</si>
  <si>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</si>
  <si>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</si>
  <si>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</si>
  <si>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</si>
  <si>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</si>
  <si>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</si>
  <si>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</si>
  <si>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</si>
  <si>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</si>
  <si>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</si>
  <si>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</si>
  <si>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</si>
  <si>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</si>
  <si>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</si>
  <si>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</si>
  <si>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</si>
  <si>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</si>
  <si>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</si>
  <si>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</si>
  <si>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</si>
  <si>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</si>
  <si>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</si>
  <si>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</si>
  <si>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</si>
  <si>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</si>
  <si>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</si>
  <si>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</si>
  <si>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</si>
  <si>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</si>
  <si>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</si>
  <si>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</si>
  <si>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</si>
  <si>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</si>
  <si>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</si>
  <si>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</si>
  <si>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</si>
  <si>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</si>
  <si>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</si>
  <si>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</si>
  <si>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</si>
  <si>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</si>
  <si>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</si>
  <si>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</si>
  <si>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</si>
  <si>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</si>
  <si>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</si>
  <si>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</si>
  <si>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</si>
  <si>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</si>
  <si>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</si>
  <si>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</si>
  <si>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</si>
  <si>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</si>
  <si>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</si>
  <si>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</si>
  <si>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</si>
  <si>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</si>
  <si>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</si>
  <si>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</si>
  <si>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</si>
  <si>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</si>
  <si>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</si>
  <si>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</si>
  <si>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</si>
  <si>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</si>
  <si>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</si>
  <si>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</si>
  <si>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</si>
  <si>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</si>
  <si>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</si>
  <si>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</si>
  <si>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</si>
  <si>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</si>
  <si>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</si>
  <si>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</si>
  <si>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</si>
  <si>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</si>
  <si>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</si>
  <si>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</si>
  <si>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</si>
  <si>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</si>
  <si>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</si>
  <si>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</si>
  <si>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</si>
  <si>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</si>
  <si>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</si>
  <si>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</si>
  <si>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</si>
  <si>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</si>
  <si>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</si>
  <si>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</si>
  <si>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</si>
  <si>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</si>
  <si>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</si>
  <si>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</si>
  <si>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</si>
  <si>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</si>
  <si>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</si>
  <si>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</si>
  <si>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</si>
  <si>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</si>
  <si>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</si>
  <si>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</si>
  <si>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</si>
  <si>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</si>
  <si>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</si>
  <si>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</si>
  <si>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</si>
  <si>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</si>
  <si>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</si>
  <si>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</si>
  <si>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</si>
  <si>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</si>
  <si>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</si>
  <si>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</si>
  <si>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</si>
  <si>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</si>
  <si>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</si>
  <si>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</si>
  <si>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</si>
  <si>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</si>
  <si>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</si>
  <si>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</si>
  <si>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</si>
  <si>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</si>
  <si>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</si>
  <si>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</si>
  <si>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</si>
  <si>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</si>
  <si>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</si>
  <si>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</si>
  <si>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</si>
  <si>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</si>
  <si>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</si>
  <si>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</si>
  <si>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</si>
  <si>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</si>
  <si>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</si>
  <si>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</si>
  <si>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</si>
  <si>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</si>
  <si>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</si>
  <si>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</si>
  <si>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</si>
  <si>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</si>
  <si>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</si>
  <si>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</si>
  <si>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</si>
  <si>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</si>
  <si>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</si>
  <si>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</si>
  <si>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</si>
  <si>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</si>
  <si>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</si>
  <si>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</si>
  <si>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</si>
  <si>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</si>
  <si>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</si>
  <si>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</si>
  <si>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</si>
  <si>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</si>
  <si>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</si>
  <si>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</si>
  <si>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</si>
  <si>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</si>
  <si>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</si>
  <si>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</si>
  <si>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</si>
  <si>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</si>
  <si>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</si>
  <si>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</si>
  <si>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</si>
  <si>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</si>
  <si>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</si>
  <si>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</si>
  <si>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</si>
  <si>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</si>
  <si>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</si>
  <si>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</si>
  <si>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</si>
  <si>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</si>
  <si>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</si>
  <si>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</si>
  <si>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</si>
  <si>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</si>
  <si>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</si>
  <si>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</si>
  <si>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</si>
  <si>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</si>
  <si>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</si>
  <si>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</si>
  <si>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</si>
  <si>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</si>
  <si>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</si>
  <si>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</si>
  <si>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</si>
  <si>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</si>
  <si>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</si>
  <si>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</si>
  <si>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</si>
  <si>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</si>
  <si>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</si>
  <si>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</si>
  <si>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</si>
  <si>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</si>
  <si>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</si>
  <si>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</si>
  <si>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</si>
  <si>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</si>
  <si>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</si>
  <si>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</si>
  <si>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</si>
  <si>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</si>
  <si>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</si>
  <si>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</si>
  <si>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</si>
  <si>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</si>
  <si>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</si>
  <si>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</si>
  <si>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</si>
  <si>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</si>
  <si>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</si>
  <si>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</si>
  <si>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</si>
  <si>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</si>
  <si>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</si>
  <si>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</si>
  <si>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</si>
  <si>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</si>
  <si>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</si>
  <si>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</si>
  <si>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</si>
  <si>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</si>
  <si>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</si>
  <si>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</si>
  <si>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</si>
  <si>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</si>
  <si>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</si>
  <si>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</si>
  <si>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</si>
  <si>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</si>
  <si>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</si>
  <si>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</si>
  <si>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</si>
  <si>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</si>
  <si>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</si>
  <si>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</si>
  <si>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</si>
  <si>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</si>
  <si>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</si>
  <si>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</si>
  <si>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</si>
  <si>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</si>
  <si>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</si>
  <si>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</si>
  <si>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</si>
  <si>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</si>
  <si>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</si>
  <si>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</si>
  <si>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</si>
  <si>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</si>
  <si>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</si>
  <si>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</si>
  <si>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</si>
  <si>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</si>
  <si>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</si>
  <si>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</si>
  <si>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</si>
  <si>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</si>
  <si>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</si>
  <si>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</si>
  <si>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</si>
  <si>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</si>
  <si>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</si>
  <si>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</si>
  <si>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</si>
  <si>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</si>
  <si>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</si>
  <si>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</si>
  <si>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</si>
  <si>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</si>
  <si>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</si>
  <si>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</si>
  <si>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</si>
  <si>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</si>
  <si>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</si>
  <si>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</si>
  <si>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</si>
  <si>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</si>
  <si>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</si>
  <si>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</si>
  <si>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</si>
  <si>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</si>
  <si>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</si>
  <si>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</si>
  <si>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</si>
  <si>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</si>
  <si>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</si>
  <si>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</si>
  <si>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</si>
  <si>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</si>
  <si>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</si>
  <si>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</si>
  <si>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</si>
  <si>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</si>
  <si>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</si>
  <si>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</si>
  <si>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</si>
  <si>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</si>
  <si>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</si>
  <si>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</si>
  <si>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</si>
  <si>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</si>
  <si>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</si>
  <si>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</si>
  <si>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</si>
  <si>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</si>
  <si>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</si>
  <si>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</si>
  <si>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</si>
  <si>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</si>
  <si>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</si>
  <si>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</si>
  <si>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</si>
  <si>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</si>
  <si>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</si>
  <si>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</si>
  <si>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</si>
  <si>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</si>
  <si>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</si>
  <si>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</si>
  <si>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</si>
  <si>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</si>
  <si>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</si>
  <si>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</si>
  <si>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</si>
  <si>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</si>
  <si>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</si>
  <si>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</si>
  <si>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</si>
  <si>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</si>
  <si>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</si>
  <si>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</si>
  <si>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</si>
  <si>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</si>
  <si>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</si>
  <si>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</si>
  <si>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</si>
  <si>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</si>
  <si>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</si>
  <si>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</si>
  <si>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</si>
  <si>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</si>
  <si>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</si>
  <si>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</si>
  <si>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</si>
  <si>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</si>
  <si>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</si>
  <si>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</si>
  <si>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</si>
  <si>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</si>
  <si>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</si>
  <si>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</si>
  <si>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</si>
  <si>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</si>
  <si>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</si>
  <si>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</si>
  <si>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</si>
  <si>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</si>
  <si>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</si>
  <si>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</si>
  <si>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</si>
  <si>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</si>
  <si>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</si>
  <si>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</si>
  <si>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</si>
  <si>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</si>
  <si>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</si>
  <si>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</si>
  <si>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</si>
  <si>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</si>
  <si>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</si>
  <si>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</si>
  <si>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</si>
  <si>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</si>
  <si>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</si>
  <si>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</si>
  <si>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</si>
  <si>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</si>
  <si>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</si>
  <si>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</si>
  <si>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</si>
  <si>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</si>
  <si>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</si>
  <si>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</si>
  <si>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</si>
  <si>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</si>
  <si>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</si>
  <si>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</si>
  <si>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</si>
  <si>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</si>
  <si>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</si>
  <si>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</si>
  <si>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</si>
  <si>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</si>
  <si>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</si>
  <si>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</si>
  <si>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</si>
  <si>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</si>
  <si>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</si>
  <si>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</si>
  <si>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</si>
  <si>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</si>
  <si>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</si>
  <si>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</si>
  <si>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</si>
  <si>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</si>
  <si>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</si>
  <si>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</si>
  <si>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</si>
  <si>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</si>
  <si>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</si>
  <si>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</si>
  <si>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</si>
  <si>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</si>
  <si>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</si>
  <si>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</si>
  <si>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</si>
  <si>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</si>
  <si>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</si>
  <si>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</si>
  <si>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</si>
  <si>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</si>
  <si>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</si>
  <si>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</si>
  <si>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</si>
  <si>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</si>
  <si>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</si>
  <si>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</si>
  <si>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</si>
  <si>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</si>
  <si>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</si>
  <si>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</si>
  <si>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</si>
  <si>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</si>
  <si>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</si>
  <si>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</si>
  <si>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</si>
  <si>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</si>
  <si>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</si>
  <si>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</si>
  <si>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</si>
  <si>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</si>
  <si>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</si>
  <si>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</si>
  <si>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</si>
  <si>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</si>
  <si>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</si>
  <si>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</si>
  <si>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</si>
  <si>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</si>
  <si>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</si>
  <si>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</si>
  <si>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</si>
  <si>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</si>
  <si>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</si>
  <si>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</si>
  <si>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</si>
  <si>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</si>
  <si>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</si>
  <si>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</si>
  <si>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</si>
  <si>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</si>
  <si>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</si>
  <si>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</si>
  <si>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</si>
  <si>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</si>
  <si>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</si>
  <si>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</si>
  <si>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</si>
  <si>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</si>
  <si>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</si>
  <si>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</si>
  <si>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</si>
  <si>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</si>
  <si>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</si>
  <si>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</si>
  <si>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</si>
  <si>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</si>
  <si>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</si>
  <si>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</si>
  <si>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</si>
  <si>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</si>
  <si>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</si>
  <si>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</si>
  <si>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</si>
  <si>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</si>
  <si>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</si>
  <si>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</si>
  <si>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</si>
  <si>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</si>
  <si>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</si>
  <si>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</si>
  <si>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</si>
  <si>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</si>
  <si>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</si>
  <si>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</si>
  <si>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</si>
  <si>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</si>
  <si>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</si>
  <si>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</si>
  <si>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</si>
  <si>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</si>
  <si>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</si>
  <si>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</si>
  <si>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</si>
  <si>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</si>
  <si>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</si>
  <si>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</si>
  <si>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</si>
  <si>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</si>
  <si>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</si>
  <si>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</si>
  <si>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</si>
  <si>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</si>
  <si>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</si>
  <si>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</si>
  <si>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</si>
  <si>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</si>
  <si>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</si>
  <si>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</si>
  <si>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</si>
  <si>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</si>
  <si>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</si>
  <si>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</si>
  <si>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</si>
  <si>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</si>
  <si>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</si>
  <si>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</si>
  <si>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</si>
  <si>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</si>
  <si>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</si>
  <si>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</si>
  <si>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</si>
  <si>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</si>
  <si>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</si>
  <si>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</si>
  <si>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</si>
  <si>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</si>
  <si>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</si>
  <si>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</si>
  <si>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</si>
  <si>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</si>
  <si>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</si>
  <si>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</si>
  <si>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</si>
  <si>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</si>
  <si>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</si>
  <si>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</si>
  <si>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</si>
  <si>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</si>
  <si>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</si>
  <si>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</si>
  <si>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</si>
  <si>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</si>
  <si>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</si>
  <si>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</si>
  <si>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</si>
  <si>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</si>
  <si>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</si>
  <si>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</si>
  <si>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</si>
  <si>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</si>
  <si>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</si>
  <si>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</si>
  <si>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</si>
  <si>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</si>
  <si>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</si>
  <si>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</si>
  <si>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</si>
  <si>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</si>
  <si>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</si>
  <si>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</si>
  <si>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</si>
  <si>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</si>
  <si>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</si>
  <si>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</si>
  <si>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</si>
  <si>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</si>
  <si>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</si>
  <si>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</si>
  <si>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</si>
  <si>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</si>
  <si>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</si>
  <si>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</si>
  <si>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</si>
  <si>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</si>
  <si>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</si>
  <si>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</si>
  <si>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</si>
  <si>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</si>
  <si>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</si>
  <si>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</si>
  <si>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</si>
  <si>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</si>
  <si>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</si>
  <si>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</si>
  <si>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</si>
  <si>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</si>
  <si>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</si>
  <si>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</si>
  <si>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</si>
  <si>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</si>
  <si>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</si>
  <si>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</si>
  <si>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</si>
  <si>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</si>
  <si>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</si>
  <si>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</si>
  <si>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</si>
  <si>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</si>
  <si>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</si>
  <si>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</si>
  <si>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</si>
  <si>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</si>
  <si>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</si>
  <si>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</si>
  <si>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</si>
  <si>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</si>
  <si>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</si>
  <si>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</si>
  <si>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</si>
  <si>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</si>
  <si>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</si>
  <si>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</si>
  <si>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</si>
  <si>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</si>
  <si>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</si>
  <si>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</si>
  <si>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</si>
  <si>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</si>
  <si>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</si>
  <si>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</si>
  <si>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</si>
  <si>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</si>
  <si>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</si>
  <si>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</si>
  <si>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</si>
  <si>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</si>
  <si>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</si>
  <si>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</si>
  <si>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</si>
  <si>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</si>
  <si>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</si>
  <si>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</si>
  <si>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</si>
  <si>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</si>
  <si>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</si>
  <si>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</si>
  <si>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</si>
  <si>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</si>
  <si>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</si>
  <si>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</si>
  <si>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</si>
  <si>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</si>
  <si>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</si>
  <si>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</si>
  <si>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</si>
  <si>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</si>
  <si>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</si>
  <si>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</si>
  <si>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</si>
  <si>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</si>
  <si>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</si>
  <si>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</si>
  <si>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</si>
  <si>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</si>
  <si>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</si>
  <si>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</si>
  <si>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</si>
  <si>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</si>
  <si>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</si>
  <si>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</si>
  <si>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</si>
  <si>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</si>
  <si>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</si>
  <si>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</si>
  <si>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</si>
  <si>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</si>
  <si>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</si>
  <si>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</si>
  <si>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</si>
  <si>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</si>
  <si>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</si>
  <si>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</si>
  <si>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</si>
  <si>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</si>
  <si>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</si>
  <si>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</si>
  <si>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</si>
  <si>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</si>
  <si>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</si>
  <si>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</si>
  <si>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</si>
  <si>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</si>
  <si>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</si>
  <si>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</si>
  <si>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</si>
  <si>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</si>
  <si>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</si>
  <si>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</si>
  <si>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</si>
  <si>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</si>
  <si>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</si>
  <si>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</si>
  <si>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</si>
  <si>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</si>
  <si>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</si>
  <si>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</si>
  <si>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</si>
  <si>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</si>
  <si>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</si>
  <si>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</si>
  <si>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</si>
  <si>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</si>
  <si>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</si>
  <si>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</si>
  <si>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</si>
  <si>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</si>
  <si>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</si>
  <si>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</si>
  <si>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</si>
  <si>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</si>
  <si>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</si>
  <si>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</si>
  <si>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</si>
  <si>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</si>
  <si>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</si>
  <si>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</si>
  <si>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</si>
  <si>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</si>
  <si>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</si>
  <si>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</si>
  <si>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</si>
  <si>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</si>
  <si>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</si>
  <si>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</si>
  <si>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</si>
  <si>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</si>
  <si>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</si>
  <si>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</si>
  <si>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</si>
  <si>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</si>
  <si>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</si>
  <si>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</si>
  <si>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</si>
  <si>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</si>
  <si>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</si>
  <si>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</si>
  <si>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</si>
  <si>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</si>
  <si>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</si>
  <si>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</si>
  <si>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</si>
  <si>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</si>
  <si>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</si>
  <si>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</si>
  <si>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</si>
  <si>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</si>
  <si>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</si>
  <si>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</si>
  <si>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</si>
  <si>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</si>
  <si>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</si>
  <si>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</si>
  <si>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</si>
  <si>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</si>
  <si>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</si>
  <si>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</si>
  <si>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</si>
  <si>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</si>
  <si>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</si>
  <si>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</si>
  <si>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</si>
  <si>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</si>
  <si>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</si>
  <si>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</si>
  <si>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</si>
  <si>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</si>
  <si>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</si>
  <si>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</si>
  <si>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</si>
  <si>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</si>
  <si>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</si>
  <si>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</si>
  <si>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</si>
  <si>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</si>
  <si>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</si>
  <si>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</si>
  <si>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</si>
  <si>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</si>
  <si>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</si>
  <si>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</si>
  <si>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</si>
  <si>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</si>
  <si>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</si>
  <si>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</si>
  <si>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</si>
  <si>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</si>
  <si>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</si>
  <si>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</si>
  <si>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</si>
  <si>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</si>
  <si>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</si>
  <si>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</si>
  <si>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</si>
  <si>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</si>
  <si>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</si>
  <si>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</si>
  <si>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</si>
  <si>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</si>
  <si>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</si>
  <si>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</si>
  <si>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</si>
  <si>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</si>
  <si>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</si>
  <si>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</si>
  <si>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</si>
  <si>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</si>
  <si>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</si>
  <si>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</si>
  <si>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</si>
  <si>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</si>
  <si>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</si>
  <si>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</si>
  <si>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</si>
  <si>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</si>
  <si>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</si>
  <si>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</si>
  <si>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</si>
  <si>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</si>
  <si>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</si>
  <si>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</si>
  <si>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</si>
  <si>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</si>
  <si>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</si>
  <si>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</si>
  <si>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</si>
  <si>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</si>
  <si>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</si>
  <si>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</si>
  <si>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</si>
  <si>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</si>
  <si>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</si>
  <si>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</si>
  <si>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</si>
  <si>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</si>
  <si>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</si>
  <si>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</si>
  <si>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</si>
  <si>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</si>
  <si>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</si>
  <si>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</si>
  <si>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</si>
  <si>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</si>
  <si>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</si>
  <si>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</si>
  <si>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</si>
  <si>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</si>
  <si>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</si>
  <si>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</si>
  <si>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</si>
  <si>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</si>
  <si>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</si>
  <si>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</si>
  <si>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</si>
  <si>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</si>
  <si>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</si>
  <si>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</si>
  <si>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</si>
  <si>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</si>
  <si>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</si>
  <si>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</si>
  <si>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</si>
  <si>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</si>
  <si>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</si>
  <si>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</si>
  <si>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</si>
  <si>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</si>
  <si>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</si>
  <si>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</si>
  <si>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</si>
  <si>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</si>
  <si>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</si>
  <si>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</si>
  <si>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</si>
  <si>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</si>
  <si>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</si>
  <si>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</si>
  <si>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</si>
  <si>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</si>
  <si>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</si>
  <si>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</si>
  <si>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</si>
  <si>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</si>
  <si>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</si>
  <si>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</si>
  <si>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</si>
  <si>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</si>
  <si>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</si>
  <si>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</si>
  <si>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</si>
  <si>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</si>
  <si>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</si>
  <si>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</si>
  <si>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</si>
  <si>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</si>
  <si>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</si>
  <si>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</si>
  <si>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</si>
  <si>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</si>
  <si>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</si>
  <si>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</si>
  <si>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</si>
  <si>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</si>
  <si>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</si>
  <si>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</si>
  <si>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</si>
  <si>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</si>
  <si>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</si>
  <si>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</si>
  <si>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</si>
  <si>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</si>
  <si>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</si>
  <si>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</si>
  <si>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</si>
  <si>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</si>
  <si>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</si>
  <si>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</si>
  <si>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</si>
  <si>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</si>
  <si>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</si>
  <si>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</si>
  <si>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</si>
  <si>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</si>
  <si>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</si>
  <si>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</si>
  <si>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</si>
  <si>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</si>
  <si>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</si>
  <si>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</si>
  <si>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</si>
  <si>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</si>
  <si>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</si>
  <si>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</si>
  <si>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</si>
  <si>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</si>
  <si>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</si>
  <si>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</si>
  <si>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</si>
  <si>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</si>
  <si>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</si>
  <si>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</si>
  <si>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</si>
  <si>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</si>
  <si>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</si>
  <si>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</si>
  <si>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</si>
  <si>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</si>
  <si>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</si>
  <si>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</si>
  <si>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</si>
  <si>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</si>
  <si>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</si>
  <si>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</si>
  <si>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</si>
  <si>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</si>
  <si>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</si>
  <si>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</si>
  <si>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</si>
  <si>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</si>
  <si>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</si>
  <si>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</si>
  <si>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</si>
  <si>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</si>
  <si>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</si>
  <si>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</si>
  <si>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</si>
  <si>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</si>
  <si>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</si>
  <si>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</si>
  <si>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</si>
  <si>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</si>
  <si>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</si>
  <si>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</si>
  <si>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</si>
  <si>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</si>
  <si>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</si>
  <si>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</si>
  <si>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</si>
  <si>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</si>
  <si>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</si>
  <si>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</si>
  <si>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</si>
  <si>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</si>
  <si>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</si>
  <si>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</si>
  <si>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</si>
  <si>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</si>
  <si>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</si>
  <si>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</si>
  <si>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</si>
  <si>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</si>
  <si>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</si>
  <si>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</si>
  <si>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</si>
  <si>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</si>
  <si>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</si>
  <si>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</si>
  <si>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</si>
  <si>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</si>
  <si>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</si>
  <si>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</si>
  <si>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</si>
  <si>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</si>
  <si>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</si>
  <si>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</si>
  <si>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</si>
  <si>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</si>
  <si>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</si>
  <si>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</si>
  <si>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</si>
  <si>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</si>
  <si>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</si>
  <si>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</si>
  <si>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</si>
  <si>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</si>
  <si>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</si>
  <si>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</si>
  <si>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</si>
  <si>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</si>
  <si>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</si>
  <si>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</si>
  <si>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</si>
  <si>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</si>
  <si>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</si>
  <si>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</si>
  <si>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</si>
  <si>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</si>
  <si>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</si>
  <si>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</si>
  <si>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</si>
  <si>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</si>
  <si>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</si>
  <si>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</si>
  <si>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</si>
  <si>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</si>
  <si>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</si>
  <si>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</si>
  <si>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</si>
  <si>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</si>
  <si>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</si>
  <si>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</si>
  <si>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</si>
  <si>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</si>
  <si>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</si>
  <si>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</si>
  <si>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</si>
  <si>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</si>
  <si>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</si>
  <si>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</si>
  <si>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</si>
  <si>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</si>
  <si>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</si>
  <si>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</si>
  <si>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</si>
  <si>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</si>
  <si>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</si>
  <si>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</si>
  <si>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</si>
  <si>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</si>
  <si>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</si>
  <si>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</si>
  <si>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</si>
  <si>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</si>
  <si>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</si>
  <si>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</si>
  <si>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</si>
  <si>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</si>
  <si>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</si>
  <si>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</si>
  <si>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</si>
  <si>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</si>
  <si>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</si>
  <si>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</si>
  <si>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</si>
  <si>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</si>
  <si>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</si>
  <si>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</si>
  <si>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</si>
  <si>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</si>
  <si>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</si>
  <si>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</si>
  <si>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</si>
  <si>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</si>
  <si>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</si>
  <si>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</si>
  <si>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</si>
  <si>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</si>
  <si>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</si>
  <si>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</si>
  <si>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</si>
  <si>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</si>
  <si>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</si>
  <si>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</si>
  <si>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</si>
  <si>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</si>
  <si>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</si>
  <si>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</si>
  <si>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</si>
  <si>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</si>
  <si>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</si>
  <si>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</si>
  <si>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</si>
  <si>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</si>
  <si>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</si>
  <si>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</si>
  <si>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</si>
  <si>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</si>
  <si>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</si>
  <si>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</si>
  <si>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</si>
  <si>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</si>
  <si>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</si>
  <si>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</si>
  <si>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</si>
  <si>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</si>
  <si>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</si>
  <si>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</si>
  <si>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</si>
  <si>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</si>
  <si>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</si>
  <si>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</si>
  <si>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</si>
  <si>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</si>
  <si>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</si>
  <si>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</si>
  <si>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</si>
  <si>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</si>
  <si>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</si>
  <si>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</si>
  <si>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</si>
  <si>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</si>
  <si>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</si>
  <si>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</si>
  <si>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</si>
  <si>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</si>
  <si>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</si>
  <si>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</si>
  <si>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</si>
  <si>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</si>
  <si>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</si>
  <si>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</si>
  <si>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</si>
  <si>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</si>
  <si>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</si>
  <si>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</si>
  <si>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</si>
  <si>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</si>
  <si>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</si>
  <si>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</si>
  <si>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</si>
  <si>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</si>
  <si>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</si>
  <si>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</si>
  <si>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</si>
  <si>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</si>
  <si>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</si>
  <si>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</si>
  <si>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</si>
  <si>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</si>
  <si>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</si>
  <si>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</si>
  <si>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</si>
  <si>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</si>
  <si>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</si>
  <si>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</si>
  <si>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</si>
  <si>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</si>
  <si>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</si>
  <si>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</si>
  <si>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</si>
  <si>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</si>
  <si>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</si>
  <si>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</si>
  <si>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</si>
  <si>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</si>
  <si>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</si>
  <si>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</si>
  <si>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</si>
  <si>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</si>
  <si>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</si>
  <si>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</si>
  <si>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</si>
  <si>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</si>
  <si>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</si>
  <si>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</si>
  <si>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</si>
  <si>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</si>
  <si>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</si>
  <si>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</si>
  <si>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</si>
  <si>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</si>
  <si>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</si>
  <si>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</si>
  <si>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</si>
  <si>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</si>
  <si>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</si>
  <si>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</si>
  <si>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</si>
  <si>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</si>
  <si>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</si>
  <si>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</si>
  <si>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</si>
  <si>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</si>
  <si>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</si>
  <si>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</si>
  <si>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</si>
  <si>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</si>
  <si>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</si>
  <si>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</si>
  <si>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</si>
  <si>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</si>
  <si>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</si>
  <si>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</si>
  <si>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</si>
  <si>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</si>
  <si>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</si>
  <si>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</si>
  <si>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</si>
  <si>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</si>
  <si>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</si>
  <si>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</si>
  <si>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</si>
  <si>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</si>
  <si>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</si>
  <si>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</si>
  <si>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</si>
  <si>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</si>
  <si>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</si>
  <si>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</si>
  <si>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</si>
  <si>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</si>
  <si>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</si>
  <si>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</si>
  <si>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</si>
  <si>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</si>
  <si>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</si>
  <si>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</si>
  <si>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</si>
  <si>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</si>
  <si>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</si>
  <si>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</si>
  <si>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</si>
  <si>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</si>
  <si>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</si>
  <si>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</si>
  <si>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</si>
  <si>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</si>
  <si>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</si>
  <si>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</si>
  <si>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</si>
  <si>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</si>
  <si>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</si>
  <si>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</si>
  <si>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</si>
  <si>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</si>
  <si>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</si>
  <si>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</si>
  <si>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</si>
  <si>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</si>
  <si>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</si>
  <si>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</si>
  <si>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</si>
  <si>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</si>
  <si>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</si>
  <si>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</si>
  <si>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</si>
  <si>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</si>
  <si>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</si>
  <si>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</si>
  <si>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</si>
  <si>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</si>
  <si>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</si>
  <si>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</si>
  <si>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</si>
  <si>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</si>
  <si>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</si>
  <si>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</si>
  <si>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</si>
  <si>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</si>
  <si>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</si>
  <si>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</si>
  <si>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</si>
  <si>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</si>
  <si>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</si>
  <si>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</si>
  <si>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</si>
  <si>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</si>
  <si>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</si>
  <si>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</si>
  <si>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</si>
  <si>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</si>
  <si>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</si>
  <si>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</si>
  <si>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</si>
  <si>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</si>
  <si>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</si>
  <si>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</si>
  <si>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</si>
  <si>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</si>
  <si>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</si>
  <si>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</si>
  <si>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</si>
  <si>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</si>
  <si>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</si>
  <si>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</si>
  <si>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</si>
  <si>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</si>
  <si>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</si>
  <si>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</si>
  <si>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</si>
  <si>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</si>
  <si>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</si>
  <si>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</si>
  <si>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</si>
  <si>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</si>
  <si>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</si>
  <si>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</si>
  <si>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</si>
  <si>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</si>
  <si>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</si>
  <si>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</si>
  <si>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</si>
  <si>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</si>
  <si>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</si>
  <si>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</si>
  <si>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</si>
  <si>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</si>
  <si>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</si>
  <si>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</si>
  <si>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</si>
  <si>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</si>
  <si>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</si>
  <si>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</si>
  <si>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</si>
  <si>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</si>
  <si>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</si>
  <si>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</si>
  <si>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</si>
  <si>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</si>
  <si>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</si>
  <si>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</si>
  <si>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</si>
  <si>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</si>
  <si>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</si>
  <si>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</si>
  <si>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</si>
  <si>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</si>
  <si>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</si>
  <si>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</si>
  <si>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</si>
  <si>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</si>
  <si>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</si>
  <si>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</si>
  <si>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</si>
  <si>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</si>
  <si>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</si>
  <si>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</si>
  <si>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</si>
  <si>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</si>
  <si>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</si>
  <si>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</si>
  <si>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</si>
  <si>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</si>
  <si>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</si>
  <si>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</si>
  <si>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</si>
  <si>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</si>
  <si>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</si>
  <si>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</si>
  <si>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</si>
  <si>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</si>
  <si>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</si>
  <si>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</si>
  <si>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</si>
  <si>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</si>
  <si>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</si>
  <si>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</si>
  <si>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</si>
  <si>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</si>
  <si>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</si>
  <si>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</si>
  <si>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</si>
  <si>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</si>
  <si>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</si>
  <si>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</si>
  <si>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</si>
  <si>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</si>
  <si>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</si>
  <si>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</si>
  <si>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</si>
  <si>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</si>
  <si>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</si>
  <si>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</si>
  <si>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</si>
  <si>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</si>
  <si>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</si>
  <si>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</si>
  <si>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</si>
  <si>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</si>
  <si>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</si>
  <si>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</si>
  <si>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</si>
  <si>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</si>
  <si>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</si>
  <si>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</si>
  <si>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</si>
  <si>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</si>
  <si>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</si>
  <si>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</si>
  <si>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</si>
  <si>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</si>
  <si>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</si>
  <si>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</si>
  <si>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</si>
  <si>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</si>
  <si>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</si>
  <si>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</si>
  <si>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</si>
  <si>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</si>
  <si>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</si>
  <si>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</si>
  <si>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</si>
  <si>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</si>
  <si>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</si>
  <si>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</si>
  <si>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</si>
  <si>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</si>
  <si>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</si>
  <si>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</si>
  <si>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</si>
  <si>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</si>
  <si>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</si>
  <si>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</si>
  <si>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</si>
  <si>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</si>
  <si>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</si>
  <si>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</si>
  <si>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</si>
  <si>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</si>
  <si>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</si>
  <si>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</si>
  <si>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</si>
  <si>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</si>
  <si>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</si>
  <si>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</si>
  <si>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</si>
  <si>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</si>
  <si>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</si>
  <si>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</si>
  <si>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</si>
  <si>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</si>
  <si>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</si>
  <si>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</si>
  <si>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</si>
  <si>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</si>
  <si>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</si>
  <si>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</si>
  <si>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</si>
  <si>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</si>
  <si>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</si>
  <si>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</si>
  <si>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</si>
  <si>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</si>
  <si>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</si>
  <si>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</si>
  <si>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</si>
  <si>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</si>
  <si>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</si>
  <si>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</si>
  <si>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</si>
  <si>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</si>
  <si>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</si>
  <si>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</si>
  <si>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</si>
  <si>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</si>
  <si>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</si>
  <si>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</si>
  <si>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</si>
  <si>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</si>
  <si>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</si>
  <si>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</si>
  <si>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</si>
  <si>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</si>
  <si>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</si>
  <si>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</si>
  <si>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</si>
  <si>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</si>
  <si>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</si>
  <si>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</si>
  <si>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</si>
  <si>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</si>
  <si>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</si>
  <si>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</si>
  <si>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</si>
  <si>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</si>
  <si>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</si>
  <si>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</si>
  <si>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</si>
  <si>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</si>
  <si>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</si>
  <si>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</si>
  <si>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</si>
  <si>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</si>
  <si>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</si>
  <si>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</si>
  <si>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</si>
  <si>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</si>
  <si>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</si>
  <si>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</si>
  <si>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</si>
  <si>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</si>
  <si>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</si>
  <si>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</si>
  <si>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</si>
  <si>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</si>
  <si>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</si>
  <si>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</si>
  <si>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</si>
  <si>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</si>
  <si>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</si>
  <si>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</si>
  <si>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</si>
  <si>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</si>
  <si>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</si>
  <si>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</si>
  <si>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</si>
  <si>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</si>
  <si>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</si>
  <si>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</si>
  <si>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</si>
  <si>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</si>
  <si>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</si>
  <si>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</si>
  <si>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</si>
  <si>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</si>
  <si>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</si>
  <si>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</si>
  <si>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</si>
  <si>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</si>
  <si>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</si>
  <si>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</si>
  <si>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</si>
  <si>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</si>
  <si>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</si>
  <si>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</si>
  <si>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</si>
  <si>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</si>
  <si>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</si>
  <si>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</si>
  <si>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</si>
  <si>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</si>
  <si>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</si>
  <si>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</si>
  <si>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</si>
  <si>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</si>
  <si>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</si>
  <si>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</si>
  <si>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</si>
  <si>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</si>
  <si>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</si>
  <si>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</si>
  <si>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</si>
  <si>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</si>
  <si>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</si>
  <si>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</si>
  <si>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</si>
  <si>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</si>
  <si>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</si>
  <si>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</si>
  <si>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</si>
  <si>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</si>
  <si>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</si>
  <si>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</si>
  <si>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</si>
  <si>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</si>
  <si>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</si>
  <si>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</si>
  <si>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</si>
  <si>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</si>
  <si>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</si>
  <si>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</si>
  <si>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</si>
  <si>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</si>
  <si>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</si>
  <si>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</si>
  <si>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</si>
  <si>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</si>
  <si>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</si>
  <si>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</si>
  <si>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</si>
  <si>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</si>
  <si>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</si>
  <si>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</si>
  <si>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</si>
  <si>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</si>
  <si>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</si>
  <si>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</si>
  <si>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</si>
  <si>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</si>
  <si>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</si>
  <si>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</si>
  <si>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</si>
  <si>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</si>
  <si>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</si>
  <si>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</si>
  <si>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</si>
  <si>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</si>
  <si>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</si>
  <si>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</si>
  <si>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</si>
  <si>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</si>
  <si>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</si>
  <si>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</si>
  <si>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</si>
  <si>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</si>
  <si>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</si>
  <si>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</si>
  <si>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</si>
  <si>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</si>
  <si>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</si>
  <si>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</si>
  <si>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</si>
  <si>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</si>
  <si>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</si>
  <si>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</si>
  <si>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</si>
  <si>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</si>
  <si>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</si>
  <si>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</si>
  <si>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</si>
  <si>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</si>
  <si>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</si>
  <si>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</si>
  <si>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</si>
  <si>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</si>
  <si>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</si>
  <si>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</si>
  <si>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</si>
  <si>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</si>
  <si>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</si>
  <si>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</si>
  <si>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</si>
  <si>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</si>
  <si>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</si>
  <si>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</si>
  <si>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</si>
  <si>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</si>
  <si>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</si>
  <si>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</si>
  <si>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</si>
  <si>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</si>
  <si>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</si>
  <si>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</si>
  <si>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</si>
  <si>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</si>
  <si>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</si>
  <si>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</si>
  <si>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</si>
  <si>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</si>
  <si>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</si>
  <si>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</si>
  <si>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</si>
  <si>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</si>
  <si>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</si>
  <si>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</si>
  <si>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</si>
  <si>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</si>
  <si>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</si>
  <si>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</si>
  <si>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</si>
  <si>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</si>
  <si>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</si>
  <si>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</si>
  <si>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</si>
  <si>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</si>
  <si>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</si>
  <si>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</si>
  <si>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</si>
  <si>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</si>
  <si>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</si>
  <si>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</si>
  <si>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</si>
  <si>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</si>
  <si>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</si>
  <si>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</si>
  <si>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</si>
  <si>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</si>
  <si>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</si>
  <si>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</si>
  <si>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</si>
  <si>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</si>
  <si>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</si>
  <si>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</si>
  <si>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</si>
  <si>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</si>
  <si>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</si>
  <si>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</si>
  <si>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</si>
  <si>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</si>
  <si>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</si>
  <si>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</si>
  <si>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</si>
  <si>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</si>
  <si>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</si>
  <si>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</si>
  <si>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</si>
  <si>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</si>
  <si>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</si>
  <si>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</si>
  <si>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</si>
  <si>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</si>
  <si>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</si>
  <si>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</si>
  <si>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</si>
  <si>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</si>
  <si>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</si>
  <si>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</si>
  <si>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</si>
  <si>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</si>
  <si>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</si>
  <si>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</si>
  <si>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</si>
  <si>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</si>
  <si>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</si>
  <si>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</si>
  <si>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</si>
  <si>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</si>
  <si>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</si>
  <si>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</si>
  <si>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</si>
  <si>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</si>
  <si>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</si>
  <si>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</si>
  <si>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</si>
  <si>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</si>
  <si>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</si>
  <si>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</si>
  <si>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</si>
  <si>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</si>
  <si>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</si>
  <si>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</si>
  <si>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</si>
  <si>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</si>
  <si>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</si>
  <si>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</si>
  <si>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</si>
  <si>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</si>
  <si>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</si>
  <si>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</si>
  <si>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</si>
  <si>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</si>
  <si>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</si>
  <si>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</si>
  <si>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</si>
  <si>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</si>
  <si>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</si>
  <si>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</si>
  <si>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</si>
  <si>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</si>
  <si>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</si>
  <si>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</si>
  <si>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</si>
  <si>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</si>
  <si>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</si>
  <si>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</si>
  <si>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</si>
  <si>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</si>
  <si>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</si>
  <si>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</si>
  <si>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</si>
  <si>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</si>
  <si>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</si>
  <si>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</si>
  <si>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</si>
  <si>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</si>
  <si>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</si>
  <si>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</si>
  <si>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</si>
  <si>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</si>
  <si>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</si>
  <si>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</si>
  <si>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</si>
  <si>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</si>
  <si>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</si>
  <si>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</si>
  <si>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</si>
  <si>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</si>
  <si>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</si>
  <si>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</si>
  <si>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</si>
  <si>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</si>
  <si>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</si>
  <si>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</si>
  <si>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</si>
  <si>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</si>
  <si>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</si>
  <si>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</si>
  <si>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</si>
  <si>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</si>
  <si>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</si>
  <si>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</si>
  <si>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</si>
  <si>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</si>
  <si>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</si>
  <si>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</si>
  <si>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</si>
  <si>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</si>
  <si>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</si>
  <si>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</si>
  <si>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</si>
  <si>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</si>
  <si>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</si>
  <si>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</si>
  <si>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</si>
  <si>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</si>
  <si>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</si>
  <si>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</si>
  <si>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</si>
  <si>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</si>
  <si>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</si>
  <si>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</si>
  <si>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</si>
  <si>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</si>
  <si>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</si>
  <si>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</si>
  <si>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</si>
  <si>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</si>
  <si>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</si>
  <si>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</si>
  <si>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</si>
  <si>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</si>
  <si>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</si>
  <si>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</si>
  <si>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</si>
  <si>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</si>
  <si>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</si>
  <si>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</si>
  <si>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</si>
  <si>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</si>
  <si>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</si>
  <si>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</si>
  <si>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</si>
  <si>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</si>
  <si>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</si>
  <si>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</si>
  <si>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</si>
  <si>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</si>
  <si>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</si>
  <si>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</si>
  <si>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</si>
  <si>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</si>
  <si>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</si>
  <si>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</si>
  <si>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</si>
  <si>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</si>
  <si>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</si>
  <si>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</si>
  <si>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</si>
  <si>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</si>
  <si>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</si>
  <si>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</si>
  <si>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</si>
  <si>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</si>
  <si>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</si>
  <si>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</si>
  <si>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</si>
  <si>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</si>
  <si>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</si>
  <si>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</si>
  <si>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</si>
  <si>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</si>
  <si>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</si>
  <si>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</si>
  <si>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</si>
  <si>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</si>
  <si>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</si>
  <si>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</si>
  <si>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</si>
  <si>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</si>
  <si>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</si>
  <si>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</si>
  <si>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</si>
  <si>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</si>
  <si>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</si>
  <si>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</si>
  <si>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</si>
  <si>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</si>
  <si>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</si>
  <si>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</si>
  <si>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</si>
  <si>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</si>
  <si>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</si>
  <si>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</si>
  <si>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</si>
  <si>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</si>
  <si>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</si>
  <si>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</si>
  <si>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</si>
  <si>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</si>
  <si>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</si>
  <si>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</si>
  <si>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</si>
  <si>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</si>
  <si>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</si>
  <si>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</si>
  <si>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</si>
  <si>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</si>
  <si>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</si>
  <si>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</si>
  <si>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</si>
  <si>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</si>
  <si>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</si>
  <si>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</si>
  <si>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</si>
  <si>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</si>
  <si>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</si>
  <si>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</si>
  <si>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</si>
  <si>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</si>
  <si>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</si>
  <si>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</si>
  <si>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</si>
  <si>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</si>
  <si>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</si>
  <si>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</si>
  <si>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</si>
  <si>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</si>
  <si>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</si>
  <si>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</si>
  <si>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</si>
  <si>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</si>
  <si>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</si>
  <si>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</si>
  <si>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</si>
  <si>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</si>
  <si>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</si>
  <si>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</si>
  <si>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</si>
  <si>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</si>
  <si>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</si>
  <si>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</si>
  <si>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</si>
  <si>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</si>
  <si>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</si>
  <si>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</si>
  <si>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</si>
  <si>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</si>
  <si>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</si>
  <si>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</si>
  <si>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</si>
  <si>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</si>
  <si>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</si>
  <si>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</si>
  <si>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</si>
  <si>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</si>
  <si>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</si>
  <si>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</si>
  <si>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</si>
  <si>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</si>
  <si>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</si>
  <si>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</si>
  <si>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</si>
  <si>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</si>
  <si>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</si>
  <si>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</si>
  <si>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</si>
  <si>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</si>
  <si>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</si>
  <si>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</si>
  <si>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</si>
  <si>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</si>
  <si>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</si>
  <si>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</si>
  <si>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</si>
  <si>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</si>
  <si>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</si>
  <si>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</si>
  <si>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</si>
  <si>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</si>
  <si>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</si>
  <si>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</si>
  <si>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</si>
  <si>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</si>
  <si>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</si>
  <si>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</si>
  <si>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</si>
  <si>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</si>
  <si>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</si>
  <si>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</si>
  <si>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</si>
  <si>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</si>
  <si>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</si>
  <si>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</si>
  <si>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</si>
  <si>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</si>
  <si>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</si>
  <si>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</si>
  <si>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</si>
  <si>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</si>
  <si>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</si>
  <si>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</si>
  <si>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</si>
  <si>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</si>
  <si>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</si>
  <si>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</si>
  <si>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</si>
  <si>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</si>
  <si>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</si>
  <si>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</si>
  <si>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</si>
  <si>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</si>
  <si>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</si>
  <si>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</si>
  <si>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</si>
  <si>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</si>
  <si>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</si>
  <si>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</si>
  <si>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</si>
  <si>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</si>
  <si>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</si>
  <si>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</si>
  <si>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</si>
  <si>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</si>
  <si>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</si>
  <si>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</si>
  <si>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</si>
  <si>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</si>
  <si>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</si>
  <si>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</si>
  <si>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</si>
  <si>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</si>
  <si>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</si>
  <si>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</si>
  <si>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</si>
  <si>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</si>
  <si>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</si>
  <si>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</si>
  <si>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</si>
  <si>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</si>
  <si>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</si>
  <si>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</si>
  <si>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</si>
  <si>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</si>
  <si>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</si>
  <si>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</si>
  <si>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</si>
  <si>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</si>
  <si>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</si>
  <si>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</si>
  <si>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</si>
  <si>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</si>
  <si>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</si>
  <si>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</si>
  <si>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</si>
  <si>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</si>
  <si>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</si>
  <si>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</si>
  <si>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</si>
  <si>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</si>
  <si>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</si>
  <si>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</si>
  <si>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</si>
  <si>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</si>
  <si>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</si>
  <si>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</si>
  <si>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</si>
  <si>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</si>
  <si>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</si>
  <si>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</si>
  <si>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</si>
  <si>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</si>
  <si>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</si>
  <si>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</si>
  <si>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</si>
  <si>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</si>
  <si>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</si>
  <si>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</si>
  <si>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</si>
  <si>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</si>
  <si>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</si>
  <si>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</si>
  <si>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</si>
  <si>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</si>
  <si>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</si>
  <si>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</si>
  <si>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</si>
  <si>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</si>
  <si>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</si>
  <si>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</si>
  <si>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</si>
  <si>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</si>
  <si>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</si>
  <si>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</si>
  <si>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</si>
  <si>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</si>
  <si>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</si>
  <si>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</si>
  <si>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</si>
  <si>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</si>
  <si>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</si>
  <si>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</si>
  <si>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</si>
  <si>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</si>
  <si>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</si>
  <si>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</si>
  <si>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</si>
  <si>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</si>
  <si>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</si>
  <si>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</si>
  <si>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</si>
  <si>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</si>
  <si>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</si>
  <si>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</si>
  <si>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</si>
  <si>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</si>
  <si>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</si>
  <si>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</si>
  <si>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</si>
  <si>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</si>
  <si>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</si>
  <si>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</si>
  <si>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</si>
  <si>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</si>
  <si>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</si>
  <si>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</si>
  <si>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</si>
  <si>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</si>
  <si>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</si>
  <si>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</si>
  <si>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</si>
  <si>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</si>
  <si>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</si>
  <si>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</si>
  <si>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</si>
  <si>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</si>
  <si>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</si>
  <si>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</si>
  <si>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</si>
  <si>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</si>
  <si>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</si>
  <si>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</si>
  <si>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</si>
  <si>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</si>
  <si>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</si>
  <si>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</si>
  <si>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</si>
  <si>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</si>
  <si>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</si>
  <si>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</si>
  <si>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</si>
  <si>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</si>
  <si>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</si>
  <si>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</si>
  <si>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</si>
  <si>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</si>
  <si>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</si>
  <si>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</si>
  <si>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</si>
  <si>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</si>
  <si>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</si>
  <si>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</si>
  <si>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</si>
  <si>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</si>
  <si>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</si>
  <si>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</si>
  <si>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</si>
  <si>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</si>
  <si>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</si>
  <si>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</si>
  <si>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</si>
  <si>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</si>
  <si>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</si>
  <si>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</si>
  <si>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</si>
  <si>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</si>
  <si>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</si>
  <si>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</si>
  <si>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</si>
  <si>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</si>
  <si>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</si>
  <si>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</si>
  <si>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</si>
  <si>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</si>
  <si>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</si>
  <si>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</si>
  <si>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</si>
  <si>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</si>
  <si>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</si>
  <si>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</si>
  <si>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</si>
  <si>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</si>
  <si>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</si>
  <si>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</si>
  <si>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</si>
  <si>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</si>
  <si>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</si>
  <si>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</si>
  <si>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</si>
  <si>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</si>
  <si>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</si>
  <si>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</si>
  <si>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</si>
  <si>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</si>
  <si>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</si>
  <si>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</si>
  <si>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</si>
  <si>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</si>
  <si>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</si>
  <si>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</si>
  <si>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</si>
  <si>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</si>
  <si>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</si>
  <si>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</si>
  <si>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</si>
  <si>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</si>
  <si>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</si>
  <si>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</si>
  <si>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</si>
  <si>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</si>
  <si>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</si>
  <si>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</si>
  <si>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</si>
  <si>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</si>
  <si>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</si>
  <si>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</si>
  <si>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</si>
  <si>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</si>
  <si>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</si>
  <si>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</si>
  <si>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</si>
  <si>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</si>
  <si>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</si>
  <si>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</si>
  <si>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</si>
  <si>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</si>
  <si>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</si>
  <si>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</si>
  <si>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</si>
  <si>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</si>
  <si>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</si>
  <si>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</si>
  <si>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</si>
  <si>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</si>
  <si>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</si>
  <si>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</si>
  <si>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</si>
  <si>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</si>
  <si>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</si>
  <si>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</si>
  <si>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</si>
  <si>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</si>
  <si>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</si>
  <si>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</si>
  <si>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</si>
  <si>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</si>
  <si>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</si>
  <si>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</si>
  <si>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</si>
  <si>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</si>
  <si>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</si>
  <si>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</si>
  <si>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</si>
  <si>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</si>
  <si>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</si>
  <si>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</si>
  <si>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</si>
  <si>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</si>
  <si>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</si>
  <si>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</si>
  <si>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</si>
  <si>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</si>
  <si>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</si>
  <si>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</si>
  <si>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</si>
  <si>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</si>
  <si>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</si>
  <si>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</si>
  <si>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</si>
  <si>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</si>
  <si>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</si>
  <si>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</si>
  <si>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</si>
  <si>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</si>
  <si>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</si>
  <si>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</si>
  <si>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</si>
  <si>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</si>
  <si>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</si>
  <si>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</si>
  <si>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</si>
  <si>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</si>
  <si>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</si>
  <si>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</si>
  <si>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</si>
  <si>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</si>
  <si>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</si>
  <si>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</si>
  <si>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</si>
  <si>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</si>
  <si>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</si>
  <si>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</si>
  <si>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</si>
  <si>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</si>
  <si>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</si>
  <si>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</si>
  <si>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</si>
  <si>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</si>
  <si>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</si>
  <si>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</si>
  <si>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</si>
  <si>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</si>
  <si>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</si>
  <si>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</si>
  <si>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</si>
  <si>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</si>
  <si>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</si>
  <si>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</si>
  <si>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</si>
  <si>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</si>
  <si>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</si>
  <si>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</si>
  <si>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</si>
  <si>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</si>
  <si>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</si>
  <si>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</si>
  <si>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</si>
  <si>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</si>
  <si>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</si>
  <si>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</si>
  <si>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</si>
  <si>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</si>
  <si>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</si>
  <si>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</si>
  <si>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</si>
  <si>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</si>
  <si>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</si>
  <si>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</si>
  <si>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</si>
  <si>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</si>
  <si>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</si>
  <si>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</si>
  <si>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</si>
  <si>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</si>
  <si>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</si>
  <si>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</si>
  <si>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</si>
  <si>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</si>
  <si>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</si>
  <si>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</si>
  <si>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</si>
  <si>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</si>
  <si>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</si>
  <si>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</si>
  <si>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</si>
  <si>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</si>
  <si>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</si>
  <si>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</si>
  <si>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</si>
  <si>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</si>
  <si>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</si>
  <si>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</si>
  <si>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</si>
  <si>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</si>
  <si>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</si>
  <si>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</si>
  <si>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</si>
  <si>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</si>
  <si>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</si>
  <si>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</si>
  <si>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</si>
  <si>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</si>
  <si>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</si>
  <si>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</si>
  <si>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</si>
  <si>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</si>
  <si>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</si>
  <si>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</si>
  <si>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</si>
  <si>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</si>
  <si>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</si>
  <si>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</si>
  <si>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</si>
  <si>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</si>
  <si>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</si>
  <si>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</si>
  <si>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</si>
  <si>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</si>
  <si>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</si>
  <si>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</si>
  <si>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</si>
  <si>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</si>
  <si>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</si>
  <si>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</si>
  <si>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</si>
  <si>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</si>
  <si>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</si>
  <si>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</si>
  <si>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</si>
  <si>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</si>
  <si>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</si>
  <si>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</si>
  <si>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</si>
  <si>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</si>
  <si>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</si>
  <si>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</si>
  <si>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</si>
  <si>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</si>
  <si>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</si>
  <si>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</si>
  <si>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</si>
  <si>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</si>
  <si>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</si>
  <si>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</si>
  <si>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</si>
  <si>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</si>
  <si>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</si>
  <si>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</si>
  <si>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</si>
  <si>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</si>
  <si>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</si>
  <si>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</si>
  <si>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</si>
  <si>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</si>
  <si>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</si>
  <si>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</si>
  <si>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</si>
  <si>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</si>
  <si>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</si>
  <si>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</si>
  <si>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</si>
  <si>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</si>
  <si>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</si>
  <si>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</si>
  <si>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</si>
  <si>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</si>
  <si>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</si>
  <si>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</si>
  <si>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</si>
  <si>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</si>
  <si>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</si>
  <si>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</si>
  <si>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</si>
  <si>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</si>
  <si>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</si>
  <si>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</si>
  <si>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</si>
  <si>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</si>
  <si>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</si>
  <si>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</si>
  <si>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</si>
  <si>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</si>
  <si>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</si>
  <si>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</si>
  <si>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</si>
  <si>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</si>
  <si>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</si>
  <si>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</si>
  <si>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</si>
  <si>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</si>
  <si>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</si>
  <si>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</si>
  <si>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</si>
  <si>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</si>
  <si>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</si>
  <si>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</si>
  <si>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</si>
  <si>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</si>
  <si>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</si>
  <si>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</si>
  <si>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</si>
  <si>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</si>
  <si>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</si>
  <si>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</si>
  <si>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</si>
  <si>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</si>
  <si>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</si>
  <si>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</si>
  <si>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</si>
  <si>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</si>
  <si>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</si>
  <si>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</si>
  <si>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</si>
  <si>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</si>
  <si>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</si>
  <si>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</si>
  <si>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</si>
  <si>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</si>
  <si>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</si>
  <si>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</si>
  <si>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</si>
  <si>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</si>
  <si>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</si>
  <si>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</si>
  <si>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</si>
  <si>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</si>
  <si>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</si>
  <si>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</si>
  <si>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</si>
  <si>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</si>
  <si>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</si>
  <si>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</si>
  <si>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</si>
  <si>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</si>
  <si>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</si>
  <si>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</si>
  <si>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</si>
  <si>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</si>
  <si>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</si>
  <si>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</si>
  <si>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</si>
  <si>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</si>
  <si>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</si>
  <si>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</si>
  <si>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</si>
  <si>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</si>
  <si>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</si>
  <si>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</si>
  <si>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</si>
  <si>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</si>
  <si>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</si>
  <si>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</si>
  <si>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</si>
  <si>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</si>
  <si>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</si>
  <si>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</si>
  <si>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</si>
  <si>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</si>
  <si>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</si>
  <si>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</si>
  <si>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</si>
  <si>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</si>
  <si>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</si>
  <si>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</si>
  <si>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</si>
  <si>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</si>
  <si>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</si>
  <si>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</si>
  <si>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</si>
  <si>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</si>
  <si>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</si>
  <si>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</si>
  <si>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</si>
  <si>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</si>
  <si>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</si>
  <si>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</si>
  <si>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</si>
  <si>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</si>
  <si>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</si>
  <si>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</si>
  <si>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</si>
  <si>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</si>
  <si>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</si>
  <si>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</si>
  <si>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</si>
  <si>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</si>
  <si>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</si>
  <si>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</si>
  <si>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</si>
  <si>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</si>
  <si>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</si>
  <si>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</si>
  <si>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</si>
  <si>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</si>
  <si>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</si>
  <si>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</si>
  <si>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</si>
  <si>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</si>
  <si>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</si>
  <si>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</si>
  <si>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</si>
  <si>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</si>
  <si>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</si>
  <si>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</si>
  <si>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</si>
  <si>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</si>
  <si>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</si>
  <si>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</si>
  <si>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</si>
  <si>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</si>
  <si>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</si>
  <si>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</si>
  <si>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</si>
  <si>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</si>
  <si>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</si>
  <si>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</si>
  <si>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</si>
  <si>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</si>
  <si>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</si>
  <si>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</si>
  <si>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</si>
  <si>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</si>
  <si>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</si>
  <si>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</si>
  <si>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</si>
  <si>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</si>
  <si>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</si>
  <si>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</si>
  <si>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</si>
  <si>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</si>
  <si>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</si>
  <si>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</si>
  <si>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</si>
  <si>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</si>
  <si>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</si>
  <si>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</si>
  <si>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</si>
  <si>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</si>
  <si>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</si>
  <si>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</si>
  <si>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</si>
  <si>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</si>
  <si>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</si>
  <si>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</si>
  <si>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</si>
  <si>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</si>
  <si>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</si>
  <si>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</si>
  <si>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</si>
  <si>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</si>
  <si>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</si>
  <si>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</si>
  <si>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</si>
  <si>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</si>
  <si>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</si>
  <si>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</si>
  <si>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</si>
  <si>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</si>
  <si>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</si>
  <si>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</si>
  <si>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</si>
  <si>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</si>
  <si>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</si>
  <si>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</si>
  <si>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</si>
  <si>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</si>
  <si>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</si>
  <si>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</si>
  <si>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</si>
  <si>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</si>
  <si>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</si>
  <si>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</si>
  <si>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</si>
  <si>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</si>
  <si>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</si>
  <si>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</si>
  <si>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</si>
  <si>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</si>
  <si>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</si>
  <si>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</si>
  <si>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</si>
  <si>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</si>
  <si>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</si>
  <si>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</si>
  <si>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</si>
  <si>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</si>
  <si>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</si>
  <si>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</si>
  <si>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</si>
  <si>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</si>
  <si>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</si>
  <si>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</si>
  <si>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</si>
  <si>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</si>
  <si>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</si>
  <si>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</si>
  <si>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</si>
  <si>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</si>
  <si>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</si>
  <si>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</si>
  <si>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</si>
  <si>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</si>
  <si>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</si>
  <si>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</si>
  <si>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</si>
  <si>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</si>
  <si>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</si>
  <si>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</si>
  <si>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</si>
  <si>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</si>
  <si>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</si>
  <si>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</si>
  <si>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</si>
  <si>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</si>
  <si>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</si>
  <si>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</si>
  <si>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</si>
  <si>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</si>
  <si>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</si>
  <si>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</si>
  <si>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</si>
  <si>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</si>
  <si>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</si>
  <si>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</si>
  <si>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</si>
  <si>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</si>
  <si>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</si>
  <si>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</si>
  <si>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</si>
  <si>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</si>
  <si>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</si>
  <si>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</si>
  <si>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</si>
  <si>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</si>
  <si>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</si>
  <si>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</si>
  <si>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</si>
  <si>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</si>
  <si>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</si>
  <si>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</si>
  <si>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</si>
  <si>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</si>
  <si>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</si>
  <si>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</si>
  <si>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</si>
  <si>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</si>
  <si>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</si>
  <si>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</si>
  <si>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</si>
  <si>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</si>
  <si>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</si>
  <si>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</si>
  <si>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</si>
  <si>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</si>
  <si>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</si>
  <si>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</si>
  <si>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</si>
  <si>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</si>
  <si>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</si>
  <si>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</si>
  <si>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</si>
  <si>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</si>
  <si>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</si>
  <si>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</si>
  <si>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</si>
  <si>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</si>
  <si>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</si>
  <si>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</si>
  <si>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</si>
  <si>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</si>
  <si>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</si>
  <si>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</si>
  <si>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</si>
  <si>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</si>
  <si>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</si>
  <si>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</si>
  <si>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</si>
  <si>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</si>
  <si>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</si>
  <si>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</si>
  <si>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</si>
  <si>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</si>
  <si>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</si>
  <si>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</si>
  <si>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</si>
  <si>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</si>
  <si>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</si>
  <si>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</si>
  <si>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</si>
  <si>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</si>
  <si>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</si>
  <si>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</si>
  <si>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</si>
  <si>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</si>
  <si>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</si>
  <si>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</si>
  <si>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</si>
  <si>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</si>
  <si>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</si>
  <si>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</si>
  <si>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</si>
  <si>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</si>
  <si>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</si>
  <si>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</si>
  <si>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</si>
  <si>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</si>
  <si>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</si>
  <si>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</si>
  <si>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</si>
  <si>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</si>
  <si>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</si>
  <si>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</si>
  <si>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</si>
  <si>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</si>
  <si>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</si>
  <si>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</si>
  <si>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</si>
  <si>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</si>
  <si>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</si>
  <si>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</si>
  <si>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</si>
  <si>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</si>
  <si>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</si>
  <si>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</si>
  <si>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</si>
  <si>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</si>
  <si>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</si>
  <si>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</si>
  <si>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</si>
  <si>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</si>
  <si>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</si>
  <si>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</si>
  <si>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</si>
  <si>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</si>
  <si>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</si>
  <si>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</si>
  <si>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</si>
  <si>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</si>
  <si>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</si>
  <si>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</si>
  <si>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</si>
  <si>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</si>
  <si>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</si>
  <si>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</si>
  <si>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</si>
  <si>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</si>
  <si>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</si>
  <si>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</si>
  <si>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</si>
  <si>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</si>
  <si>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</si>
  <si>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</si>
  <si>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</si>
  <si>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</si>
  <si>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</si>
  <si>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</si>
  <si>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</si>
  <si>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</si>
  <si>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</si>
  <si>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</si>
  <si>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</si>
  <si>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</si>
  <si>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</si>
  <si>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</si>
  <si>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</si>
  <si>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</si>
  <si>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</si>
  <si>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</si>
  <si>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</si>
  <si>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</si>
  <si>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</si>
  <si>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</si>
  <si>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</si>
  <si>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</si>
  <si>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</si>
  <si>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</si>
  <si>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</si>
  <si>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</si>
  <si>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</si>
  <si>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</si>
  <si>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</si>
  <si>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</si>
  <si>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</si>
  <si>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</si>
  <si>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</si>
  <si>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</si>
  <si>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</si>
  <si>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</si>
  <si>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</si>
  <si>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</si>
  <si>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</si>
  <si>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</si>
  <si>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</si>
  <si>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</si>
  <si>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</si>
  <si>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</si>
  <si>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</si>
  <si>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</si>
  <si>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</si>
  <si>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</si>
  <si>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</si>
  <si>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</si>
  <si>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</si>
  <si>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</si>
  <si>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</si>
  <si>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</si>
  <si>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</si>
  <si>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</si>
  <si>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</si>
  <si>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</si>
  <si>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</si>
  <si>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</si>
  <si>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</si>
  <si>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</si>
  <si>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</si>
  <si>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</si>
  <si>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</si>
  <si>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</si>
  <si>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</si>
  <si>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</si>
  <si>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</si>
  <si>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</si>
  <si>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</si>
  <si>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</si>
  <si>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</si>
  <si>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</si>
  <si>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</si>
  <si>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</si>
  <si>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</si>
  <si>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</si>
  <si>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</si>
  <si>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</si>
  <si>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</si>
  <si>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</si>
  <si>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</si>
  <si>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</si>
  <si>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</si>
  <si>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</si>
  <si>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</si>
  <si>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</si>
  <si>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</si>
  <si>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</si>
  <si>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</si>
  <si>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</si>
  <si>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</si>
  <si>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</si>
  <si>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</si>
  <si>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</si>
  <si>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</si>
  <si>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</si>
  <si>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</si>
  <si>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</si>
  <si>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</si>
  <si>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</si>
  <si>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</si>
  <si>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</si>
  <si>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</si>
  <si>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</si>
  <si>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</si>
  <si>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</si>
  <si>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</si>
  <si>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</si>
  <si>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</si>
  <si>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</si>
  <si>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</si>
  <si>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</si>
  <si>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</si>
  <si>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</si>
  <si>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</si>
  <si>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</si>
  <si>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</si>
  <si>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</si>
  <si>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</si>
  <si>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</si>
  <si>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</si>
  <si>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</si>
  <si>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</si>
  <si>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</si>
  <si>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</si>
  <si>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</si>
  <si>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</si>
  <si>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</si>
  <si>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</si>
  <si>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</si>
  <si>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</si>
  <si>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</si>
  <si>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</si>
  <si>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</si>
  <si>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</si>
  <si>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</si>
  <si>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</si>
  <si>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</si>
  <si>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</si>
  <si>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</si>
  <si>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</si>
  <si>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</si>
  <si>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</si>
  <si>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</si>
  <si>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</si>
  <si>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</si>
  <si>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</si>
  <si>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</si>
  <si>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</si>
  <si>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</si>
  <si>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</si>
  <si>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</si>
  <si>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</si>
  <si>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</si>
  <si>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</si>
  <si>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</si>
  <si>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</si>
  <si>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</si>
  <si>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</si>
  <si>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</si>
  <si>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</si>
  <si>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</si>
  <si>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</si>
  <si>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</si>
  <si>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</si>
  <si>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</si>
  <si>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</si>
  <si>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</si>
  <si>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</si>
  <si>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</si>
  <si>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</si>
  <si>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</si>
  <si>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</si>
  <si>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</si>
  <si>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</si>
  <si>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</si>
  <si>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</si>
  <si>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</si>
  <si>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</si>
  <si>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</si>
  <si>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</si>
  <si>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</si>
  <si>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</si>
  <si>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</si>
  <si>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</si>
  <si>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</si>
  <si>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</si>
  <si>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</si>
  <si>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</si>
  <si>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</si>
  <si>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</si>
  <si>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</si>
  <si>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</si>
  <si>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</si>
  <si>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</si>
  <si>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</si>
  <si>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</si>
  <si>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</si>
  <si>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</si>
  <si>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</si>
  <si>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</si>
  <si>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</si>
  <si>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</si>
  <si>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</si>
  <si>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</si>
  <si>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</si>
  <si>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</si>
  <si>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</si>
  <si>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</si>
  <si>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</si>
  <si>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</si>
  <si>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</si>
  <si>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</si>
  <si>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</si>
  <si>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</si>
  <si>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</si>
  <si>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</si>
  <si>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</si>
  <si>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</si>
  <si>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</si>
  <si>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</si>
  <si>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</si>
  <si>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</si>
  <si>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</si>
  <si>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</si>
  <si>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</si>
  <si>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</si>
  <si>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</si>
  <si>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</si>
  <si>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</si>
  <si>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</si>
  <si>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</si>
  <si>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</si>
  <si>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</si>
  <si>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</si>
  <si>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</si>
  <si>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</si>
  <si>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</si>
  <si>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</si>
  <si>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</si>
  <si>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</si>
  <si>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</si>
  <si>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</si>
  <si>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</si>
  <si>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</si>
  <si>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</si>
  <si>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</si>
  <si>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</si>
  <si>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</si>
  <si>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</si>
  <si>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</si>
  <si>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</si>
  <si>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</si>
  <si>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</si>
  <si>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</si>
  <si>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</si>
  <si>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</si>
  <si>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</si>
  <si>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</si>
  <si>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</si>
  <si>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</si>
  <si>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</si>
  <si>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</si>
  <si>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</si>
  <si>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</si>
  <si>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</si>
  <si>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</si>
  <si>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</si>
  <si>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</si>
  <si>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</si>
  <si>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</si>
  <si>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</si>
  <si>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</si>
  <si>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</si>
  <si>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</si>
  <si>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</si>
  <si>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</si>
  <si>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</si>
  <si>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</si>
  <si>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</si>
  <si>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</si>
  <si>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</si>
  <si>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</si>
  <si>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</si>
  <si>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</si>
  <si>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</si>
  <si>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</si>
  <si>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</si>
  <si>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</si>
  <si>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</si>
  <si>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</si>
  <si>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</si>
  <si>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</si>
  <si>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</si>
  <si>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</si>
  <si>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</si>
  <si>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</si>
  <si>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</si>
  <si>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</si>
  <si>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</si>
  <si>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</si>
  <si>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</si>
  <si>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</si>
  <si>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</si>
  <si>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</si>
  <si>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</si>
  <si>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</si>
  <si>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</si>
  <si>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</si>
  <si>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</si>
  <si>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</si>
  <si>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</si>
  <si>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</si>
  <si>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</si>
  <si>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</si>
  <si>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</si>
  <si>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</si>
  <si>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</si>
  <si>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</si>
  <si>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</si>
  <si>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</si>
  <si>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</si>
  <si>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</si>
  <si>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</si>
  <si>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</si>
  <si>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</si>
  <si>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</si>
  <si>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</si>
  <si>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</si>
  <si>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</si>
  <si>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</si>
  <si>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</si>
  <si>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</si>
  <si>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</si>
  <si>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</si>
  <si>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</si>
  <si>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</si>
  <si>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</si>
  <si>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</si>
  <si>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</si>
  <si>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</si>
  <si>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</si>
  <si>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</si>
  <si>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</si>
  <si>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</si>
  <si>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</si>
  <si>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</si>
  <si>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</si>
  <si>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</si>
  <si>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</si>
  <si>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</si>
  <si>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</si>
  <si>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</si>
  <si>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</si>
  <si>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</si>
  <si>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</si>
  <si>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</si>
  <si>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</si>
  <si>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</si>
  <si>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</si>
  <si>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</si>
  <si>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</si>
  <si>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</si>
  <si>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</si>
  <si>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</si>
  <si>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</si>
  <si>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</si>
  <si>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</si>
  <si>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</si>
  <si>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</si>
  <si>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</si>
  <si>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</si>
  <si>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</si>
  <si>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</si>
  <si>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</si>
  <si>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</si>
  <si>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</si>
  <si>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</si>
  <si>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</si>
  <si>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</si>
  <si>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</si>
  <si>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</si>
  <si>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</si>
  <si>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</si>
  <si>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</si>
  <si>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</si>
  <si>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</si>
  <si>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</si>
  <si>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</si>
  <si>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</si>
  <si>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</si>
  <si>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</si>
  <si>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</si>
  <si>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</si>
  <si>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</si>
  <si>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</si>
  <si>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</si>
  <si>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</si>
  <si>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</si>
  <si>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</si>
  <si>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</si>
  <si>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</si>
  <si>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</si>
  <si>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</si>
  <si>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</si>
  <si>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</si>
  <si>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</si>
  <si>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</si>
  <si>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</si>
  <si>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</si>
  <si>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</si>
  <si>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</si>
  <si>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</si>
  <si>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</si>
  <si>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</si>
  <si>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</si>
  <si>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</si>
  <si>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</si>
  <si>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</si>
  <si>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</si>
  <si>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</si>
  <si>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</si>
  <si>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</si>
  <si>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</si>
  <si>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</si>
  <si>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</si>
  <si>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</si>
  <si>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</si>
  <si>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</si>
  <si>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</si>
  <si>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</si>
  <si>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</si>
  <si>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</si>
  <si>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</si>
  <si>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</si>
  <si>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</si>
  <si>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</si>
  <si>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</si>
  <si>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</si>
  <si>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</si>
  <si>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</si>
  <si>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</si>
  <si>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</si>
  <si>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</si>
  <si>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</si>
  <si>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</si>
  <si>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</si>
  <si>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</si>
  <si>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</si>
  <si>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</si>
  <si>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</si>
  <si>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</si>
  <si>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</si>
  <si>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</si>
  <si>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</si>
  <si>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</si>
  <si>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</si>
  <si>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</si>
  <si>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</si>
  <si>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</si>
  <si>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</si>
  <si>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</si>
  <si>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</si>
  <si>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</si>
  <si>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</si>
  <si>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</si>
  <si>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</si>
  <si>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</si>
  <si>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</si>
  <si>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</si>
  <si>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</si>
  <si>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</si>
  <si>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</si>
  <si>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</si>
  <si>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</si>
  <si>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</si>
  <si>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</si>
  <si>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</si>
  <si>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</si>
  <si>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</si>
  <si>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</si>
  <si>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</si>
  <si>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</si>
  <si>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</si>
  <si>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</si>
  <si>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</si>
  <si>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</si>
  <si>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</si>
  <si>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</si>
  <si>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</si>
  <si>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</si>
  <si>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</si>
  <si>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</si>
  <si>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</si>
  <si>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</si>
  <si>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</si>
  <si>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</si>
  <si>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</si>
  <si>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</si>
  <si>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</si>
  <si>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</si>
  <si>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</si>
  <si>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</si>
  <si>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</si>
  <si>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</si>
  <si>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</si>
  <si>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</si>
  <si>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</si>
  <si>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</si>
  <si>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</si>
  <si>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</si>
  <si>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</si>
  <si>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</si>
  <si>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</si>
  <si>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</si>
  <si>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</si>
  <si>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</si>
  <si>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</si>
  <si>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</si>
  <si>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</si>
  <si>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</si>
  <si>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</si>
  <si>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</si>
  <si>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</si>
  <si>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</si>
  <si>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</si>
  <si>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</si>
  <si>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</si>
  <si>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</si>
  <si>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</si>
  <si>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</si>
  <si>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</si>
  <si>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</si>
  <si>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</si>
  <si>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</si>
  <si>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</si>
  <si>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</si>
  <si>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</si>
  <si>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</si>
  <si>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</si>
  <si>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</si>
  <si>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</si>
  <si>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</si>
  <si>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</si>
  <si>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</si>
  <si>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</si>
  <si>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</si>
  <si>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</si>
  <si>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</si>
  <si>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</si>
  <si>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</si>
  <si>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</si>
  <si>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</si>
  <si>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</si>
  <si>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</si>
  <si>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</si>
  <si>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</si>
  <si>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</si>
  <si>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</si>
  <si>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</si>
  <si>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</si>
  <si>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</si>
  <si>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</si>
  <si>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</si>
  <si>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</si>
  <si>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</si>
  <si>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</si>
  <si>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</si>
  <si>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</si>
  <si>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</si>
  <si>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</si>
  <si>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</si>
  <si>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</si>
  <si>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</si>
  <si>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</si>
  <si>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</si>
  <si>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</si>
  <si>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</si>
  <si>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</si>
  <si>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</si>
  <si>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</si>
  <si>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</si>
  <si>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</si>
  <si>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</si>
  <si>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</si>
  <si>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</si>
  <si>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</si>
  <si>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</si>
  <si>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</si>
  <si>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</si>
  <si>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</si>
  <si>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</si>
  <si>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</si>
  <si>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</si>
  <si>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</si>
  <si>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</si>
  <si>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</si>
  <si>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</si>
  <si>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</si>
  <si>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</si>
  <si>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</si>
  <si>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</si>
  <si>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</si>
  <si>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</si>
  <si>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</si>
  <si>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</si>
  <si>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</si>
  <si>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</si>
  <si>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</si>
  <si>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</si>
  <si>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</si>
  <si>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</si>
  <si>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</si>
  <si>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</si>
  <si>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</si>
  <si>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</si>
  <si>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</si>
  <si>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</si>
  <si>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</si>
  <si>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</si>
  <si>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</si>
  <si>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</si>
  <si>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</si>
  <si>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</si>
  <si>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</si>
  <si>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</si>
  <si>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</si>
  <si>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</si>
  <si>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</si>
  <si>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</si>
  <si>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</si>
  <si>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</si>
  <si>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</si>
  <si>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</si>
  <si>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</si>
  <si>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</si>
  <si>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</si>
  <si>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</si>
  <si>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</si>
  <si>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</si>
  <si>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</si>
  <si>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</si>
  <si>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</si>
  <si>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</si>
  <si>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</si>
  <si>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</si>
  <si>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</si>
  <si>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</si>
  <si>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</si>
  <si>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</si>
  <si>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</si>
  <si>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</si>
  <si>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</si>
  <si>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</si>
  <si>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</si>
  <si>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</si>
  <si>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</si>
  <si>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</si>
  <si>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</si>
  <si>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</si>
  <si>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</si>
  <si>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</si>
  <si>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</si>
  <si>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</si>
  <si>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</si>
  <si>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</si>
  <si>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</si>
  <si>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</si>
  <si>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</si>
  <si>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</si>
  <si>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</si>
  <si>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</si>
  <si>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</si>
  <si>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</si>
  <si>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</si>
  <si>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</si>
  <si>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</si>
  <si>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</si>
  <si>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</si>
  <si>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</si>
  <si>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</si>
  <si>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</si>
  <si>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</si>
  <si>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</si>
  <si>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</si>
  <si>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</si>
  <si>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</si>
  <si>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</si>
  <si>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</si>
  <si>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</si>
  <si>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</si>
  <si>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</si>
  <si>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</si>
  <si>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</si>
  <si>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</si>
  <si>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</si>
  <si>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</si>
  <si>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</si>
  <si>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</si>
  <si>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</si>
  <si>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</si>
  <si>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</si>
  <si>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</si>
  <si>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</si>
  <si>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</si>
  <si>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</si>
  <si>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</si>
  <si>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</si>
  <si>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</si>
  <si>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</si>
  <si>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</si>
  <si>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</si>
  <si>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</si>
  <si>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</si>
  <si>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</si>
  <si>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</si>
  <si>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</si>
  <si>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</si>
  <si>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</si>
  <si>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</si>
  <si>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</si>
  <si>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</si>
  <si>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</si>
  <si>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</si>
  <si>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</si>
  <si>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</si>
  <si>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</si>
  <si>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</si>
  <si>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</si>
  <si>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</si>
  <si>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</si>
  <si>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</si>
  <si>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</si>
  <si>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</si>
  <si>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</si>
  <si>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</si>
  <si>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</si>
  <si>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</si>
  <si>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</si>
  <si>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</si>
  <si>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</si>
  <si>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</si>
  <si>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</si>
  <si>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</si>
  <si>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</si>
  <si>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</si>
  <si>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</si>
  <si>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</si>
  <si>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</si>
  <si>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</si>
  <si>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</si>
  <si>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</si>
  <si>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</si>
  <si>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</si>
  <si>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</si>
  <si>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</si>
  <si>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</si>
  <si>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</si>
  <si>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</si>
  <si>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</si>
  <si>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</si>
  <si>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</si>
  <si>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</si>
  <si>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</si>
  <si>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</si>
  <si>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</si>
  <si>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</si>
  <si>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</si>
  <si>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</si>
  <si>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</si>
  <si>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</si>
  <si>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</si>
  <si>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</si>
  <si>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</si>
  <si>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</si>
  <si>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</si>
  <si>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</si>
  <si>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</si>
  <si>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</si>
  <si>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</si>
  <si>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</si>
  <si>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</si>
  <si>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</si>
  <si>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</si>
  <si>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</si>
  <si>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</si>
  <si>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</si>
  <si>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</si>
  <si>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</si>
  <si>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</si>
  <si>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</si>
  <si>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</si>
  <si>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</si>
  <si>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</si>
  <si>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</si>
  <si>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</si>
  <si>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</si>
  <si>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</si>
  <si>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</si>
  <si>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</si>
  <si>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</si>
  <si>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</si>
  <si>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</si>
  <si>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</si>
  <si>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</si>
  <si>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</si>
  <si>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</si>
  <si>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</si>
  <si>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</si>
  <si>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</si>
  <si>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</si>
  <si>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</si>
  <si>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</si>
  <si>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</si>
  <si>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</si>
  <si>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</si>
  <si>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</si>
  <si>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</si>
  <si>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</si>
  <si>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</si>
  <si>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</si>
  <si>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</si>
  <si>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</si>
  <si>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</si>
  <si>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</si>
  <si>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</si>
  <si>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</si>
  <si>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</si>
  <si>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</si>
  <si>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</si>
  <si>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</si>
  <si>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</si>
  <si>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</si>
  <si>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</si>
  <si>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</si>
  <si>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</si>
  <si>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</si>
  <si>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</si>
  <si>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</si>
  <si>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</si>
  <si>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</si>
  <si>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</si>
  <si>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</si>
  <si>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</si>
  <si>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</si>
  <si>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</si>
  <si>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</si>
  <si>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</si>
  <si>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</si>
  <si>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</si>
  <si>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</si>
  <si>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</si>
  <si>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</si>
  <si>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</si>
  <si>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</si>
  <si>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</si>
  <si>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</si>
  <si>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</si>
  <si>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</si>
  <si>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</si>
  <si>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</si>
  <si>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</si>
  <si>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</si>
  <si>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</si>
  <si>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</si>
  <si>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</si>
  <si>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</si>
  <si>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</si>
  <si>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</si>
  <si>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</si>
  <si>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</si>
  <si>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</si>
  <si>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</si>
  <si>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</si>
  <si>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</si>
  <si>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</si>
  <si>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</si>
  <si>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</si>
  <si>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</si>
  <si>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</si>
  <si>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</si>
  <si>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</si>
  <si>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</si>
  <si>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</si>
  <si>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</si>
  <si>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</si>
  <si>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</si>
  <si>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</si>
  <si>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</si>
  <si>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</si>
  <si>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</si>
  <si>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</si>
  <si>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</si>
  <si>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</si>
  <si>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</si>
  <si>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</si>
  <si>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</si>
  <si>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</si>
  <si>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</si>
  <si>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</si>
  <si>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</si>
  <si>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</si>
  <si>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</si>
  <si>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</si>
  <si>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</si>
  <si>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</si>
  <si>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</si>
  <si>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</si>
  <si>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</si>
  <si>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</si>
  <si>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</si>
  <si>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</si>
  <si>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</si>
  <si>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</si>
  <si>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</si>
  <si>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</si>
  <si>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</si>
  <si>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</si>
  <si>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</si>
  <si>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</si>
  <si>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</si>
  <si>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</si>
  <si>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</si>
  <si>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</si>
  <si>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</si>
  <si>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</si>
  <si>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</si>
  <si>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</si>
  <si>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</si>
  <si>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</si>
  <si>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</si>
  <si>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</si>
  <si>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</si>
  <si>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</si>
  <si>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</si>
  <si>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</si>
  <si>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</si>
  <si>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</si>
  <si>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</si>
  <si>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</si>
  <si>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</si>
  <si>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</si>
  <si>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</si>
  <si>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</si>
  <si>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</si>
  <si>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</si>
  <si>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</si>
  <si>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</si>
  <si>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</si>
  <si>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</si>
  <si>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</si>
  <si>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</si>
  <si>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</si>
  <si>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</si>
  <si>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</si>
  <si>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</si>
  <si>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</si>
  <si>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</si>
  <si>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</si>
  <si>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</si>
  <si>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</si>
  <si>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</si>
  <si>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</si>
  <si>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</si>
  <si>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</si>
  <si>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</si>
  <si>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</si>
  <si>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</si>
  <si>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</si>
  <si>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</si>
  <si>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</si>
  <si>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</si>
  <si>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</si>
  <si>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</si>
  <si>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</si>
  <si>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</si>
  <si>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</si>
  <si>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</si>
  <si>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</si>
  <si>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</si>
  <si>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</si>
  <si>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</si>
  <si>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</si>
  <si>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</si>
  <si>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</si>
  <si>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</si>
  <si>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</si>
  <si>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</si>
  <si>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</si>
  <si>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</si>
  <si>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</si>
  <si>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</si>
  <si>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</si>
  <si>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</si>
  <si>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</si>
  <si>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</si>
  <si>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</si>
  <si>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</si>
  <si>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</si>
  <si>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</si>
  <si>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</si>
  <si>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</si>
  <si>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</si>
  <si>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</si>
  <si>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</si>
  <si>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</si>
  <si>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</si>
  <si>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</si>
  <si>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</si>
  <si>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</si>
  <si>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</si>
  <si>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</si>
  <si>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</si>
  <si>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</si>
  <si>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</si>
  <si>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</si>
  <si>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</si>
  <si>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</si>
  <si>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</si>
  <si>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</si>
  <si>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</si>
  <si>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</si>
  <si>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</si>
  <si>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</si>
  <si>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</si>
  <si>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</si>
  <si>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</si>
  <si>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</si>
  <si>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</si>
  <si>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</si>
  <si>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</si>
  <si>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</si>
  <si>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</si>
  <si>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</si>
  <si>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</si>
  <si>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</si>
  <si>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</si>
  <si>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</si>
  <si>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</si>
  <si>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</si>
  <si>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</si>
  <si>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</si>
  <si>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</si>
  <si>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</si>
  <si>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</si>
  <si>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</si>
  <si>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</si>
  <si>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</si>
  <si>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</si>
  <si>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</si>
  <si>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</si>
  <si>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</si>
  <si>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</si>
  <si>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</si>
  <si>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</si>
  <si>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</si>
  <si>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</si>
  <si>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</si>
  <si>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</si>
  <si>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</si>
  <si>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</si>
  <si>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</si>
  <si>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</si>
  <si>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</si>
  <si>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</si>
  <si>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</si>
  <si>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</si>
  <si>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</si>
  <si>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</si>
  <si>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</si>
  <si>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</si>
  <si>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</si>
  <si>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</si>
  <si>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</si>
  <si>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</si>
  <si>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</si>
  <si>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</si>
  <si>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</si>
  <si>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</si>
  <si>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</si>
  <si>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</si>
  <si>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</si>
  <si>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</si>
  <si>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</si>
  <si>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</si>
  <si>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</si>
  <si>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</si>
  <si>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</si>
  <si>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</si>
  <si>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</si>
  <si>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</si>
  <si>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</si>
  <si>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</si>
  <si>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</si>
  <si>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</si>
  <si>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</si>
  <si>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</si>
  <si>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</si>
  <si>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</si>
  <si>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</si>
  <si>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</si>
  <si>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</si>
  <si>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</si>
  <si>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</si>
  <si>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</si>
  <si>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</si>
  <si>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</si>
  <si>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</si>
  <si>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</si>
  <si>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</si>
  <si>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</si>
  <si>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</si>
  <si>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</si>
  <si>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</si>
  <si>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</si>
  <si>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</si>
  <si>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</si>
  <si>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</si>
  <si>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</si>
  <si>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</si>
  <si>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</si>
  <si>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</si>
  <si>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</si>
  <si>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</si>
  <si>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</si>
  <si>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</si>
  <si>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</si>
  <si>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</si>
  <si>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</si>
  <si>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</si>
  <si>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</si>
  <si>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</si>
  <si>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</si>
  <si>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</si>
  <si>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</si>
  <si>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</si>
  <si>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</si>
  <si>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</si>
  <si>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</si>
  <si>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</si>
  <si>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</si>
  <si>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</si>
  <si>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</si>
  <si>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</si>
  <si>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</si>
  <si>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</si>
  <si>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</si>
  <si>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</si>
  <si>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</si>
  <si>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</si>
  <si>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</si>
  <si>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</si>
  <si>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</si>
  <si>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</si>
  <si>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</si>
  <si>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</si>
  <si>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</si>
  <si>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</si>
  <si>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</si>
  <si>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</si>
  <si>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</si>
  <si>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</si>
  <si>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</si>
  <si>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</si>
  <si>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</si>
  <si>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</si>
  <si>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</si>
  <si>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</si>
  <si>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</si>
  <si>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</si>
  <si>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</si>
  <si>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</si>
  <si>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</si>
  <si>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</si>
  <si>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</si>
  <si>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</si>
  <si>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</si>
  <si>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</si>
  <si>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</si>
  <si>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</si>
  <si>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</si>
  <si>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</si>
  <si>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</si>
  <si>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</si>
  <si>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</si>
  <si>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</si>
  <si>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</si>
  <si>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</si>
  <si>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</si>
  <si>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</si>
  <si>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</si>
  <si>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</si>
  <si>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</si>
  <si>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</si>
  <si>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</si>
  <si>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</si>
  <si>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</si>
  <si>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</si>
  <si>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</si>
  <si>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</si>
  <si>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</si>
  <si>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</si>
  <si>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</si>
  <si>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</si>
  <si>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</si>
  <si>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</si>
  <si>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</si>
  <si>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</si>
  <si>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</si>
  <si>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</si>
  <si>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</si>
  <si>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</si>
  <si>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</si>
  <si>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</si>
  <si>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</si>
  <si>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</si>
  <si>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</si>
  <si>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</si>
  <si>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</si>
  <si>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</si>
  <si>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</si>
  <si>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</si>
  <si>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</si>
  <si>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</si>
  <si>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</si>
  <si>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</si>
  <si>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</si>
  <si>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</si>
  <si>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</si>
  <si>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</si>
  <si>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</si>
  <si>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</si>
  <si>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</si>
  <si>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</si>
  <si>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</si>
  <si>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</si>
  <si>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</si>
  <si>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</si>
  <si>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</si>
  <si>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</si>
  <si>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</si>
  <si>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</si>
  <si>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</si>
  <si>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</si>
  <si>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</si>
  <si>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</si>
  <si>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</si>
  <si>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</si>
  <si>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</si>
  <si>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</si>
  <si>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</si>
  <si>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</si>
  <si>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</si>
  <si>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</si>
  <si>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</si>
  <si>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</si>
  <si>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</si>
  <si>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</si>
  <si>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</si>
  <si>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</si>
  <si>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</si>
  <si>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</si>
  <si>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</si>
  <si>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</si>
  <si>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</si>
  <si>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</si>
  <si>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</si>
  <si>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</si>
  <si>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</si>
  <si>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</si>
  <si>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</si>
  <si>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</si>
  <si>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</si>
  <si>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</si>
  <si>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</si>
  <si>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</si>
  <si>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</si>
  <si>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</si>
  <si>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</si>
  <si>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</si>
  <si>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</si>
  <si>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</si>
  <si>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</si>
  <si>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</si>
  <si>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</si>
  <si>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</si>
  <si>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</si>
  <si>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</si>
  <si>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</si>
  <si>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</si>
  <si>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</si>
  <si>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</si>
  <si>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</si>
  <si>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</si>
  <si>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</si>
  <si>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</si>
  <si>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</si>
  <si>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</si>
  <si>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</si>
  <si>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</si>
  <si>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</si>
  <si>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</si>
  <si>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</si>
  <si>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</si>
  <si>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</si>
  <si>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</si>
  <si>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</si>
  <si>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</si>
  <si>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</si>
  <si>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</si>
  <si>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</si>
  <si>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</si>
  <si>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</si>
  <si>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</si>
  <si>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</si>
  <si>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</si>
  <si>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</si>
  <si>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</si>
  <si>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</si>
  <si>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</si>
  <si>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</si>
  <si>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</si>
  <si>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</si>
  <si>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</si>
  <si>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</si>
  <si>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</si>
  <si>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</si>
  <si>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</si>
  <si>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</si>
  <si>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</si>
  <si>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</si>
  <si>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</si>
  <si>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</si>
  <si>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</si>
  <si>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</si>
  <si>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</si>
  <si>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</si>
  <si>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</si>
  <si>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</si>
  <si>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</si>
  <si>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</si>
  <si>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</si>
  <si>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</si>
  <si>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</si>
  <si>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</si>
  <si>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</si>
  <si>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</si>
  <si>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</si>
  <si>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</si>
  <si>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</si>
  <si>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</si>
  <si>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</si>
  <si>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</si>
  <si>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</si>
  <si>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</si>
  <si>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</si>
  <si>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</si>
  <si>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</si>
  <si>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</si>
  <si>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</si>
  <si>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</si>
  <si>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</si>
  <si>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</si>
  <si>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</si>
  <si>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</si>
  <si>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</si>
  <si>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</si>
  <si>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</si>
  <si>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</si>
  <si>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</si>
  <si>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</si>
  <si>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</si>
  <si>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</si>
  <si>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</si>
  <si>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</si>
  <si>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</si>
  <si>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</si>
  <si>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</si>
  <si>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</si>
  <si>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</si>
  <si>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</si>
  <si>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</si>
  <si>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</si>
  <si>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</si>
  <si>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</si>
  <si>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</si>
  <si>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</si>
  <si>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</si>
  <si>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</si>
  <si>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</si>
  <si>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</si>
  <si>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</si>
  <si>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</si>
  <si>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</si>
  <si>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</si>
  <si>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</si>
  <si>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</si>
  <si>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</si>
  <si>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</si>
  <si>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</si>
  <si>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</si>
  <si>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</si>
  <si>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</si>
  <si>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</si>
  <si>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</si>
  <si>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</si>
  <si>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</si>
  <si>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</si>
  <si>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</si>
  <si>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</si>
  <si>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</si>
  <si>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</si>
  <si>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</si>
  <si>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</si>
  <si>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</si>
  <si>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</si>
  <si>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</si>
  <si>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</si>
  <si>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</si>
  <si>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</si>
  <si>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</si>
  <si>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</si>
  <si>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</si>
  <si>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</si>
  <si>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</si>
  <si>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</si>
  <si>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</si>
  <si>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</si>
  <si>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</si>
  <si>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</si>
  <si>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</si>
  <si>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</si>
  <si>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</si>
  <si>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</si>
  <si>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</si>
  <si>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</si>
  <si>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</si>
  <si>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</si>
  <si>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</si>
  <si>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</si>
  <si>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</si>
  <si>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</si>
  <si>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</si>
  <si>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</si>
  <si>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</si>
  <si>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</si>
  <si>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</si>
  <si>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</si>
  <si>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</si>
  <si>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</si>
  <si>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</si>
  <si>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</si>
  <si>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</si>
  <si>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</si>
  <si>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</si>
  <si>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</si>
  <si>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</si>
  <si>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</si>
  <si>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</si>
  <si>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</si>
  <si>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</si>
  <si>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</si>
  <si>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</si>
  <si>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</si>
  <si>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</si>
  <si>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</si>
  <si>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</si>
  <si>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</si>
  <si>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</si>
  <si>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</si>
  <si>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</si>
  <si>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</si>
  <si>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</si>
  <si>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</si>
  <si>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</si>
  <si>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</si>
  <si>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</si>
  <si>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</si>
  <si>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</si>
  <si>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</si>
  <si>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</si>
  <si>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</si>
  <si>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</si>
  <si>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</si>
  <si>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</si>
  <si>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</si>
  <si>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</si>
  <si>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</si>
  <si>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</si>
  <si>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</si>
  <si>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</si>
  <si>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</si>
  <si>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</si>
  <si>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</si>
  <si>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</si>
  <si>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</si>
  <si>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</si>
  <si>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</si>
  <si>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</si>
  <si>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</si>
  <si>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</si>
  <si>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</si>
  <si>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</si>
  <si>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</si>
  <si>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</si>
  <si>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</si>
  <si>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</si>
  <si>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</si>
  <si>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</si>
  <si>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</si>
  <si>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</si>
  <si>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</si>
  <si>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</si>
  <si>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</si>
  <si>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</si>
  <si>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</si>
  <si>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</si>
  <si>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</si>
  <si>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</si>
  <si>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</si>
  <si>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</si>
  <si>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</si>
  <si>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</si>
  <si>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</si>
  <si>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</si>
  <si>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</si>
  <si>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</si>
  <si>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</si>
  <si>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</si>
  <si>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</si>
  <si>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</si>
  <si>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</si>
  <si>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</si>
  <si>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</si>
  <si>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</si>
  <si>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</si>
  <si>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</si>
  <si>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</si>
  <si>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</si>
  <si>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</si>
  <si>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</si>
  <si>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</si>
  <si>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</si>
  <si>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</si>
  <si>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</si>
  <si>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</si>
  <si>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</si>
  <si>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</si>
  <si>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</si>
  <si>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</si>
  <si>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</si>
  <si>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</si>
  <si>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</si>
  <si>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</si>
  <si>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</si>
  <si>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</si>
  <si>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</si>
  <si>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</si>
  <si>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</si>
  <si>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</si>
  <si>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</si>
  <si>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</si>
  <si>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</si>
  <si>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</si>
  <si>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</si>
  <si>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</si>
  <si>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</si>
  <si>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</si>
  <si>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</si>
  <si>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</si>
  <si>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</si>
  <si>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</si>
  <si>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</si>
  <si>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</si>
  <si>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</si>
  <si>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</si>
  <si>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</si>
  <si>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</si>
  <si>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</si>
  <si>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</si>
  <si>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</si>
  <si>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</si>
  <si>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</si>
  <si>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</si>
  <si>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</si>
  <si>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</si>
  <si>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</si>
  <si>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</si>
  <si>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</si>
  <si>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</si>
  <si>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</si>
  <si>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</si>
  <si>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</si>
  <si>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</si>
  <si>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</si>
  <si>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</si>
  <si>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</si>
  <si>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</si>
  <si>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</si>
  <si>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</si>
  <si>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</si>
  <si>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</si>
  <si>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</si>
  <si>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</si>
  <si>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</si>
  <si>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</si>
  <si>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</si>
  <si>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</si>
  <si>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</si>
  <si>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</si>
  <si>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</si>
  <si>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</si>
  <si>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</si>
  <si>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</si>
  <si>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</si>
  <si>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</si>
  <si>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</si>
  <si>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</si>
  <si>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</si>
  <si>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</si>
  <si>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</si>
  <si>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</si>
  <si>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</si>
  <si>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</si>
  <si>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</si>
  <si>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</si>
  <si>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</si>
  <si>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</si>
  <si>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</si>
  <si>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</si>
  <si>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</si>
  <si>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</si>
  <si>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</si>
  <si>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</si>
  <si>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</si>
  <si>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</si>
  <si>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</si>
  <si>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</si>
  <si>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</si>
  <si>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</si>
  <si>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</si>
  <si>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</si>
  <si>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</si>
  <si>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</si>
  <si>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</si>
  <si>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</si>
  <si>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</si>
  <si>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</si>
  <si>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</si>
  <si>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</si>
  <si>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</si>
  <si>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</si>
  <si>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</si>
  <si>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</si>
  <si>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</si>
  <si>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</si>
  <si>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</si>
  <si>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</si>
  <si>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</si>
  <si>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</si>
  <si>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</si>
  <si>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</si>
  <si>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</si>
  <si>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</si>
  <si>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</si>
  <si>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</si>
  <si>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</si>
  <si>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</si>
  <si>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</si>
  <si>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</si>
  <si>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</si>
  <si>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</si>
  <si>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</si>
  <si>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</si>
  <si>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</si>
  <si>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</si>
  <si>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</si>
  <si>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</si>
  <si>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</si>
  <si>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</si>
  <si>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</si>
  <si>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</si>
  <si>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</si>
  <si>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</si>
  <si>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</si>
  <si>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</si>
  <si>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</si>
  <si>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</si>
  <si>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</si>
  <si>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</si>
  <si>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</si>
  <si>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</si>
  <si>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</si>
  <si>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</si>
  <si>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</si>
  <si>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</si>
  <si>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</si>
  <si>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</si>
  <si>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</si>
  <si>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</si>
  <si>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</si>
  <si>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</si>
  <si>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</si>
  <si>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</si>
  <si>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</si>
  <si>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</si>
  <si>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</si>
  <si>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</si>
  <si>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</si>
  <si>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</si>
  <si>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</si>
  <si>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</si>
  <si>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</si>
  <si>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</si>
  <si>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</si>
  <si>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</si>
  <si>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</si>
  <si>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</si>
  <si>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</si>
  <si>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</si>
  <si>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</si>
  <si>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</si>
  <si>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</si>
  <si>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</si>
  <si>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</si>
  <si>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</si>
  <si>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</si>
  <si>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</si>
  <si>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</si>
  <si>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</si>
  <si>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</si>
  <si>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</si>
  <si>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</si>
  <si>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</si>
  <si>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</si>
  <si>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</si>
  <si>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</si>
  <si>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</si>
  <si>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</si>
  <si>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</si>
  <si>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</si>
  <si>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</si>
  <si>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</si>
  <si>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</si>
  <si>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</si>
  <si>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</si>
  <si>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</si>
  <si>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</si>
  <si>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</si>
  <si>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</si>
  <si>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</si>
  <si>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</si>
  <si>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</si>
  <si>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</si>
  <si>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</si>
  <si>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</si>
  <si>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</si>
  <si>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</si>
  <si>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</si>
  <si>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</si>
  <si>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</si>
  <si>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</si>
  <si>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</si>
  <si>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</si>
  <si>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</si>
  <si>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</si>
  <si>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</si>
  <si>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</si>
  <si>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</si>
  <si>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</si>
  <si>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</si>
  <si>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</si>
  <si>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</si>
  <si>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</si>
  <si>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</si>
  <si>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</si>
  <si>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</si>
  <si>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</si>
  <si>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</si>
  <si>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</si>
  <si>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</si>
  <si>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</si>
  <si>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</si>
  <si>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</si>
  <si>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</si>
  <si>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</si>
  <si>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</si>
  <si>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</si>
  <si>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</si>
  <si>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</si>
  <si>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</si>
  <si>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</si>
  <si>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</si>
  <si>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</si>
  <si>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</si>
  <si>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</si>
  <si>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</si>
  <si>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</si>
  <si>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</si>
  <si>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</si>
  <si>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</si>
  <si>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</si>
  <si>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</si>
  <si>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</si>
  <si>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</si>
  <si>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</si>
  <si>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</si>
  <si>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</si>
  <si>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</si>
  <si>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</si>
  <si>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</si>
  <si>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</si>
  <si>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</si>
  <si>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</si>
  <si>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</si>
  <si>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</si>
  <si>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</si>
  <si>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</si>
  <si>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</si>
  <si>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</si>
  <si>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</si>
  <si>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</si>
  <si>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</si>
  <si>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</si>
  <si>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</si>
  <si>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</si>
  <si>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</si>
  <si>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</si>
  <si>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</si>
  <si>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</si>
  <si>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</si>
  <si>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</si>
  <si>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</si>
  <si>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</si>
  <si>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</si>
  <si>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</si>
  <si>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</si>
  <si>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</si>
  <si>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</si>
  <si>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</si>
  <si>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</si>
  <si>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</si>
  <si>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</si>
  <si>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</si>
  <si>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</si>
  <si>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</si>
  <si>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</si>
  <si>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</si>
  <si>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</si>
  <si>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</si>
  <si>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</si>
  <si>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</si>
  <si>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</si>
  <si>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</si>
  <si>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</si>
  <si>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</si>
  <si>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</si>
  <si>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</si>
  <si>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</si>
  <si>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</si>
  <si>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</si>
  <si>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</si>
  <si>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</si>
  <si>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</si>
  <si>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</si>
  <si>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</si>
  <si>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</si>
  <si>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</si>
  <si>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</si>
  <si>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</si>
  <si>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</si>
  <si>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</si>
  <si>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</si>
  <si>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</si>
  <si>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</si>
  <si>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</si>
  <si>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</si>
  <si>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</si>
  <si>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</si>
  <si>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</si>
  <si>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</si>
  <si>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</si>
  <si>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</si>
  <si>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</si>
  <si>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</si>
  <si>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</si>
  <si>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</si>
  <si>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</si>
  <si>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</si>
  <si>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</si>
  <si>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</si>
  <si>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</si>
  <si>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</si>
  <si>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</si>
  <si>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</si>
  <si>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</si>
  <si>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</si>
  <si>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</si>
  <si>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</si>
  <si>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</si>
  <si>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</si>
  <si>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</si>
  <si>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</si>
  <si>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</si>
  <si>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</si>
  <si>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</si>
  <si>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</si>
  <si>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</si>
  <si>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</si>
  <si>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</si>
  <si>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</si>
  <si>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</si>
  <si>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</si>
  <si>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</si>
  <si>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</si>
  <si>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</si>
  <si>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</si>
  <si>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</si>
  <si>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</si>
  <si>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</si>
  <si>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</si>
  <si>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</si>
  <si>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</si>
  <si>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</si>
  <si>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</si>
  <si>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</si>
  <si>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</si>
  <si>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</si>
  <si>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</si>
  <si>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</si>
  <si>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</si>
  <si>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</si>
  <si>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</si>
  <si>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</si>
  <si>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</si>
  <si>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</si>
  <si>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</si>
  <si>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</si>
  <si>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</si>
  <si>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</si>
  <si>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</si>
  <si>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</si>
  <si>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</si>
  <si>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</si>
  <si>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</si>
  <si>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</si>
  <si>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</si>
  <si>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</si>
  <si>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</si>
  <si>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</si>
  <si>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</si>
  <si>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</si>
  <si>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</si>
  <si>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</si>
  <si>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</si>
  <si>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</si>
  <si>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</si>
  <si>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</si>
  <si>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</si>
  <si>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</si>
  <si>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</si>
  <si>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</si>
  <si>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</si>
  <si>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</si>
  <si>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</si>
  <si>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</si>
  <si>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</si>
  <si>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</si>
  <si>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</si>
  <si>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</si>
  <si>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</si>
  <si>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</si>
  <si>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</si>
  <si>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</si>
  <si>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</si>
  <si>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</si>
  <si>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</si>
  <si>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</si>
  <si>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</si>
  <si>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</si>
  <si>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</si>
  <si>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</si>
  <si>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</si>
  <si>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</si>
  <si>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</si>
  <si>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</si>
  <si>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</si>
  <si>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</si>
  <si>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</si>
  <si>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</si>
  <si>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</si>
  <si>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</si>
  <si>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</si>
  <si>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</si>
  <si>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</si>
  <si>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</si>
  <si>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</si>
  <si>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</si>
  <si>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</si>
  <si>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</si>
  <si>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</si>
  <si>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</si>
  <si>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</si>
  <si>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</si>
  <si>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</si>
  <si>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</si>
  <si>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</si>
  <si>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</si>
  <si>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</si>
  <si>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</si>
  <si>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</si>
  <si>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</si>
  <si>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</si>
  <si>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</si>
  <si>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</si>
  <si>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</si>
  <si>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</si>
  <si>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</si>
  <si>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</si>
  <si>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</si>
  <si>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</si>
  <si>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</si>
  <si>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</si>
  <si>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</si>
  <si>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</si>
  <si>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</si>
  <si>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</si>
  <si>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</si>
  <si>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</si>
  <si>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</si>
  <si>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</si>
  <si>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</si>
  <si>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</si>
  <si>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</si>
  <si>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</si>
  <si>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</si>
  <si>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</si>
  <si>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</si>
  <si>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</si>
  <si>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</si>
  <si>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</si>
  <si>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</si>
  <si>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</si>
  <si>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</si>
  <si>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</si>
  <si>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</si>
  <si>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</si>
  <si>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</si>
  <si>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</si>
  <si>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</si>
  <si>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</si>
  <si>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</si>
  <si>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</si>
  <si>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</si>
  <si>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</si>
  <si>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</si>
  <si>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</si>
  <si>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</si>
  <si>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</si>
  <si>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</si>
  <si>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</si>
  <si>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</si>
  <si>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</si>
  <si>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</si>
  <si>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</si>
  <si>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</si>
  <si>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</si>
  <si>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</si>
  <si>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</si>
  <si>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</si>
  <si>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</si>
  <si>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</si>
  <si>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</si>
  <si>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</si>
  <si>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</si>
  <si>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</si>
  <si>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</si>
  <si>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</si>
  <si>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</si>
  <si>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</si>
  <si>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</si>
  <si>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</si>
  <si>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</si>
  <si>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</si>
  <si>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</si>
  <si>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</si>
  <si>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</si>
  <si>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</si>
  <si>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</si>
  <si>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</si>
  <si>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</si>
  <si>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</si>
  <si>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</si>
  <si>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</si>
  <si>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</si>
  <si>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</si>
  <si>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</si>
  <si>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</si>
  <si>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</si>
  <si>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</si>
  <si>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</si>
  <si>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</si>
  <si>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</si>
  <si>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</si>
  <si>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</si>
  <si>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</si>
  <si>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</si>
  <si>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</si>
  <si>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</si>
  <si>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</si>
  <si>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</si>
  <si>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</si>
  <si>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</si>
  <si>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</si>
  <si>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</si>
  <si>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</si>
  <si>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</si>
  <si>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</si>
  <si>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</si>
  <si>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</si>
  <si>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</si>
  <si>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</si>
  <si>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</si>
  <si>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</si>
  <si>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</si>
  <si>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</si>
  <si>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</si>
  <si>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</si>
  <si>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</si>
  <si>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</si>
  <si>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</si>
  <si>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</si>
  <si>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</si>
  <si>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</si>
  <si>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</si>
  <si>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</si>
  <si>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</si>
  <si>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</si>
  <si>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</si>
  <si>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</si>
  <si>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</si>
  <si>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</si>
  <si>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</si>
  <si>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</si>
  <si>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</si>
  <si>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</si>
  <si>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</si>
  <si>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</si>
  <si>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</si>
  <si>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</si>
  <si>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</si>
  <si>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</si>
  <si>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</si>
  <si>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</si>
  <si>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</si>
  <si>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</si>
  <si>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</si>
  <si>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</si>
  <si>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</si>
  <si>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</si>
  <si>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</si>
  <si>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</si>
  <si>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</si>
  <si>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</si>
  <si>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</si>
  <si>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</si>
  <si>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</si>
  <si>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</si>
  <si>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</si>
  <si>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</si>
  <si>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</si>
  <si>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</si>
  <si>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</si>
  <si>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</si>
  <si>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</si>
  <si>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</si>
  <si>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</si>
  <si>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</si>
  <si>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</si>
  <si>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</si>
  <si>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</si>
  <si>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</si>
  <si>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</si>
  <si>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</si>
  <si>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</si>
  <si>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</si>
  <si>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</si>
  <si>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</si>
  <si>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</si>
  <si>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</si>
  <si>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</si>
  <si>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</si>
  <si>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</si>
  <si>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</si>
  <si>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</si>
  <si>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</si>
  <si>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</si>
  <si>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</si>
  <si>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</si>
  <si>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</si>
  <si>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</si>
  <si>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</si>
  <si>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</si>
  <si>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</si>
  <si>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</si>
  <si>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</si>
  <si>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</si>
  <si>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</si>
  <si>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</si>
  <si>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</si>
  <si>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</si>
  <si>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</si>
  <si>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</si>
  <si>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</si>
  <si>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</si>
  <si>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</si>
  <si>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</si>
  <si>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</si>
  <si>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</si>
  <si>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</si>
  <si>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</si>
  <si>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</si>
  <si>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</si>
  <si>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</si>
  <si>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</si>
  <si>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</si>
  <si>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</si>
  <si>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</si>
  <si>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</si>
  <si>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</si>
  <si>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</si>
  <si>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</si>
  <si>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</si>
  <si>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</si>
  <si>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</si>
  <si>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</si>
  <si>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</si>
  <si>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</si>
  <si>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</si>
  <si>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</si>
  <si>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</si>
  <si>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</si>
  <si>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</si>
  <si>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</si>
  <si>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</si>
  <si>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</si>
  <si>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</si>
  <si>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</si>
  <si>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</si>
  <si>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</si>
  <si>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</si>
  <si>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</si>
  <si>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</si>
  <si>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</si>
  <si>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</si>
  <si>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</si>
  <si>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</si>
  <si>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</si>
  <si>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</si>
  <si>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</si>
  <si>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</si>
  <si>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</si>
  <si>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</si>
  <si>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</si>
  <si>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</si>
  <si>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</si>
  <si>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</si>
  <si>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</si>
  <si>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</si>
  <si>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</si>
  <si>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</si>
  <si>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</si>
  <si>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</si>
  <si>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</si>
  <si>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</si>
  <si>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</si>
  <si>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</si>
  <si>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</si>
  <si>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</si>
  <si>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</si>
  <si>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</si>
  <si>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</si>
  <si>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</si>
  <si>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</si>
  <si>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</si>
  <si>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</si>
  <si>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</si>
  <si>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</si>
  <si>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</si>
  <si>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</si>
  <si>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</si>
  <si>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</si>
  <si>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</si>
  <si>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</si>
  <si>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</si>
  <si>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</si>
  <si>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</si>
  <si>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</si>
  <si>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</si>
  <si>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</si>
  <si>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</si>
  <si>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</si>
  <si>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</si>
  <si>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</si>
  <si>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</si>
  <si>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</si>
  <si>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</si>
  <si>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</si>
  <si>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</si>
  <si>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</si>
  <si>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</si>
  <si>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</si>
  <si>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</si>
  <si>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</si>
  <si>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</si>
  <si>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</si>
  <si>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</si>
  <si>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</si>
  <si>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</si>
  <si>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</si>
  <si>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</si>
  <si>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</si>
  <si>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</si>
  <si>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</si>
  <si>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</si>
  <si>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</si>
  <si>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</si>
  <si>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</si>
  <si>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</si>
  <si>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</si>
  <si>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</si>
  <si>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</si>
  <si>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</si>
  <si>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</si>
  <si>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</si>
  <si>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</si>
  <si>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</si>
  <si>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</si>
  <si>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</si>
  <si>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</si>
  <si>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</si>
  <si>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</si>
  <si>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</si>
  <si>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</si>
  <si>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</si>
  <si>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</si>
  <si>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</si>
  <si>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</si>
  <si>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</si>
  <si>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</si>
  <si>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</si>
  <si>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</si>
  <si>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</si>
  <si>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</si>
  <si>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</si>
  <si>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</si>
  <si>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</si>
  <si>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</si>
  <si>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</si>
  <si>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</si>
  <si>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</si>
  <si>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</si>
  <si>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</si>
  <si>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</si>
  <si>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</si>
  <si>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</si>
  <si>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</si>
  <si>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</si>
  <si>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</si>
  <si>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</si>
  <si>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</si>
  <si>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</si>
  <si>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</si>
  <si>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</si>
  <si>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</si>
  <si>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</si>
  <si>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</si>
  <si>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</si>
  <si>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</si>
  <si>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</si>
  <si>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</si>
  <si>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</si>
  <si>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</si>
  <si>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</si>
  <si>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</si>
  <si>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</si>
  <si>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</si>
  <si>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</si>
  <si>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</si>
  <si>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</si>
  <si>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</si>
  <si>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</si>
  <si>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</si>
  <si>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</si>
  <si>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</si>
  <si>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</si>
  <si>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</si>
  <si>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</si>
  <si>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</si>
  <si>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</si>
  <si>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</si>
  <si>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</si>
  <si>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</si>
  <si>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</si>
  <si>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</si>
  <si>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</si>
  <si>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</si>
  <si>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</si>
  <si>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</si>
  <si>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</si>
  <si>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</si>
  <si>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</si>
  <si>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</si>
  <si>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</si>
  <si>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</si>
  <si>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</si>
  <si>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</si>
  <si>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</si>
  <si>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</si>
  <si>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</si>
  <si>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</si>
  <si>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</si>
  <si>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</si>
  <si>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</si>
  <si>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</si>
  <si>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</si>
  <si>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</si>
  <si>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</si>
  <si>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</si>
  <si>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</si>
  <si>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</si>
  <si>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</si>
  <si>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</si>
  <si>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</si>
  <si>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</si>
  <si>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</si>
  <si>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</si>
  <si>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</si>
  <si>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</si>
  <si>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</si>
  <si>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</si>
  <si>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</si>
  <si>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</si>
  <si>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</si>
  <si>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</si>
  <si>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</si>
  <si>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</si>
  <si>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</si>
  <si>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</si>
  <si>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</si>
  <si>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</si>
  <si>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</si>
  <si>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</si>
  <si>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</si>
  <si>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</si>
  <si>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</si>
  <si>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</si>
  <si>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</si>
  <si>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</si>
  <si>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</si>
  <si>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</si>
  <si>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</si>
  <si>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</si>
  <si>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</si>
  <si>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</si>
  <si>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</si>
  <si>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</si>
  <si>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</si>
  <si>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</si>
  <si>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</si>
  <si>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</si>
  <si>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</si>
  <si>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</si>
  <si>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</si>
  <si>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</si>
  <si>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</si>
  <si>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</si>
  <si>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</si>
  <si>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</si>
  <si>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</si>
  <si>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</si>
  <si>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</si>
  <si>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</si>
  <si>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</si>
  <si>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</si>
  <si>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</si>
  <si>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</si>
  <si>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</si>
  <si>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</si>
  <si>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</si>
  <si>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</si>
  <si>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</si>
  <si>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</si>
  <si>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</si>
  <si>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</si>
  <si>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</si>
  <si>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</si>
  <si>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</si>
  <si>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</si>
  <si>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</si>
  <si>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</si>
  <si>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</si>
  <si>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</si>
  <si>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</si>
  <si>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</si>
  <si>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</si>
  <si>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</si>
  <si>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</si>
  <si>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</si>
  <si>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</si>
  <si>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</si>
  <si>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</si>
  <si>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</si>
  <si>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</si>
  <si>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</si>
  <si>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</si>
  <si>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</si>
  <si>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</si>
  <si>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</si>
  <si>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</si>
  <si>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</si>
  <si>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</si>
  <si>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</si>
  <si>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</si>
  <si>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</si>
  <si>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</si>
  <si>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</si>
  <si>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</si>
  <si>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</si>
  <si>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</si>
  <si>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</si>
  <si>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</si>
  <si>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</si>
  <si>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</si>
  <si>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</si>
  <si>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</si>
  <si>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</si>
  <si>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</si>
  <si>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</si>
  <si>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</si>
  <si>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</si>
  <si>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</si>
  <si>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</si>
  <si>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</si>
  <si>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</si>
  <si>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</si>
  <si>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</si>
  <si>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</si>
  <si>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</si>
  <si>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</si>
  <si>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</si>
  <si>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</si>
  <si>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</si>
  <si>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</si>
  <si>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</si>
  <si>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</si>
  <si>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</si>
  <si>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</si>
  <si>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</si>
  <si>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</si>
  <si>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</si>
  <si>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</si>
  <si>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</si>
  <si>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</si>
  <si>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</si>
  <si>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</si>
  <si>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</si>
  <si>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</si>
  <si>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</si>
  <si>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</si>
  <si>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</si>
  <si>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</si>
  <si>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</si>
  <si>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</si>
  <si>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</si>
  <si>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</si>
  <si>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</si>
  <si>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</si>
  <si>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</si>
  <si>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</si>
  <si>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</si>
  <si>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</si>
  <si>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</si>
  <si>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</si>
  <si>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</si>
  <si>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</si>
  <si>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</si>
  <si>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</si>
  <si>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</si>
  <si>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</si>
  <si>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</si>
  <si>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</si>
  <si>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</si>
  <si>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</si>
  <si>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</si>
  <si>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</si>
  <si>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</si>
  <si>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</si>
  <si>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</si>
  <si>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</si>
  <si>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</si>
  <si>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</si>
  <si>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</si>
  <si>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</si>
  <si>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</si>
  <si>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</si>
  <si>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</si>
  <si>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</si>
  <si>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</si>
  <si>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</si>
  <si>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</si>
  <si>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</si>
  <si>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</si>
  <si>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</si>
  <si>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</si>
  <si>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</si>
  <si>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</si>
  <si>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</si>
  <si>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</si>
  <si>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</si>
  <si>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</si>
  <si>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</si>
  <si>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</si>
  <si>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</si>
  <si>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</si>
  <si>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</si>
  <si>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</si>
  <si>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</si>
  <si>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</si>
  <si>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</si>
  <si>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</si>
  <si>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</si>
  <si>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</si>
  <si>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</si>
  <si>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</si>
  <si>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</si>
  <si>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</si>
  <si>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</si>
  <si>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</si>
  <si>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</si>
  <si>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</si>
  <si>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</si>
  <si>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</si>
  <si>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</si>
  <si>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</si>
  <si>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</si>
  <si>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</si>
  <si>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</si>
  <si>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</si>
  <si>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</si>
  <si>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</si>
  <si>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</si>
  <si>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</si>
  <si>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</si>
  <si>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</si>
  <si>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</si>
  <si>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</si>
  <si>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</si>
  <si>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</si>
  <si>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</si>
  <si>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</si>
  <si>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</si>
  <si>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</si>
  <si>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</si>
  <si>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</si>
  <si>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</si>
  <si>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</si>
  <si>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</si>
  <si>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</si>
  <si>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</si>
  <si>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</si>
  <si>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</si>
  <si>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</si>
  <si>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</si>
  <si>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</si>
  <si>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</si>
  <si>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</si>
  <si>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</si>
  <si>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</si>
  <si>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</si>
  <si>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</si>
  <si>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</si>
  <si>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</si>
  <si>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</si>
  <si>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</si>
  <si>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</si>
  <si>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</si>
  <si>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</si>
  <si>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</si>
  <si>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</si>
  <si>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</si>
  <si>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</si>
  <si>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</si>
  <si>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</si>
  <si>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</si>
  <si>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</si>
  <si>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</si>
  <si>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</si>
  <si>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</si>
  <si>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</si>
  <si>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</si>
  <si>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</si>
  <si>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</si>
  <si>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</si>
  <si>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</si>
  <si>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</si>
  <si>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</si>
  <si>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</si>
  <si>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</si>
  <si>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</si>
  <si>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</si>
  <si>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</si>
  <si>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</si>
  <si>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</si>
  <si>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</si>
  <si>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</si>
  <si>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</si>
  <si>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</si>
  <si>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</si>
  <si>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</si>
  <si>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</si>
  <si>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</si>
  <si>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</si>
  <si>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</si>
  <si>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</si>
  <si>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</si>
  <si>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</si>
  <si>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</si>
  <si>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</si>
  <si>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</si>
  <si>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</si>
  <si>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</si>
  <si>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</si>
  <si>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</si>
  <si>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</si>
  <si>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</si>
  <si>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</si>
  <si>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</si>
  <si>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</si>
  <si>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</si>
  <si>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</si>
  <si>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</si>
  <si>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</si>
  <si>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</si>
  <si>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</si>
  <si>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</si>
  <si>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</si>
  <si>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</si>
  <si>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</si>
  <si>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</si>
  <si>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</si>
  <si>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</si>
  <si>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</si>
  <si>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</si>
  <si>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</si>
  <si>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</si>
  <si>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</si>
  <si>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</si>
  <si>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</si>
  <si>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</si>
  <si>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</si>
  <si>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</si>
  <si>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</si>
  <si>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</si>
  <si>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</si>
  <si>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</si>
  <si>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</si>
  <si>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</si>
  <si>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</si>
  <si>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</si>
  <si>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</si>
  <si>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</si>
  <si>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</si>
  <si>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</si>
  <si>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</si>
  <si>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</si>
  <si>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</si>
  <si>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</si>
  <si>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</si>
  <si>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</si>
  <si>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</si>
  <si>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</si>
  <si>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</si>
  <si>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</si>
  <si>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</si>
  <si>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</si>
  <si>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</si>
  <si>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</si>
  <si>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</si>
  <si>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</si>
  <si>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</si>
  <si>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</si>
  <si>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</si>
  <si>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</si>
  <si>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</si>
  <si>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</si>
  <si>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</si>
  <si>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</si>
  <si>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</si>
  <si>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</si>
  <si>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</si>
  <si>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</si>
  <si>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</si>
  <si>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</si>
  <si>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</si>
  <si>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</si>
  <si>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</si>
  <si>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</si>
  <si>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</si>
  <si>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</si>
  <si>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</si>
  <si>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</si>
  <si>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</si>
  <si>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</si>
  <si>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</si>
  <si>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</si>
  <si>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</si>
  <si>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</si>
  <si>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</si>
  <si>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</si>
  <si>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</si>
  <si>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</si>
  <si>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</si>
  <si>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</si>
  <si>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</si>
  <si>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</si>
  <si>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</si>
  <si>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</si>
  <si>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</si>
  <si>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</si>
  <si>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</si>
  <si>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</si>
  <si>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</si>
  <si>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</si>
  <si>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</si>
  <si>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</si>
  <si>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</si>
  <si>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</si>
  <si>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</si>
  <si>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</si>
  <si>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</si>
  <si>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</si>
  <si>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</si>
  <si>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</si>
  <si>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</si>
  <si>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</si>
  <si>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</si>
  <si>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</si>
  <si>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</si>
  <si>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</si>
  <si>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</si>
  <si>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</si>
  <si>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</si>
  <si>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</si>
  <si>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</si>
  <si>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</si>
  <si>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</si>
  <si>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</si>
  <si>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</si>
  <si>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</si>
  <si>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</si>
  <si>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</si>
  <si>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</si>
  <si>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</si>
  <si>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</si>
  <si>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</si>
  <si>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</si>
  <si>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</si>
  <si>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</si>
  <si>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</si>
  <si>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</si>
  <si>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</si>
  <si>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</si>
  <si>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</si>
  <si>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</si>
  <si>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</si>
  <si>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</si>
  <si>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</si>
  <si>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</si>
  <si>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</si>
  <si>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</si>
  <si>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</si>
  <si>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</si>
  <si>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</si>
  <si>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</si>
  <si>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</si>
  <si>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</si>
  <si>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</si>
  <si>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</si>
  <si>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</si>
  <si>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</si>
  <si>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</si>
  <si>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</si>
  <si>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</si>
  <si>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</si>
  <si>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</si>
  <si>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</si>
  <si>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</si>
  <si>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</si>
  <si>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</si>
  <si>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</si>
  <si>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</si>
  <si>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</si>
  <si>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</si>
  <si>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</si>
  <si>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</si>
  <si>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</si>
  <si>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</si>
  <si>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</si>
  <si>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</si>
  <si>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</si>
  <si>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</si>
  <si>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</si>
  <si>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</si>
  <si>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</si>
  <si>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</si>
  <si>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</si>
  <si>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</si>
  <si>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</si>
  <si>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</si>
  <si>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</si>
  <si>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</si>
  <si>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</si>
  <si>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</si>
  <si>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</si>
  <si>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</si>
  <si>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</si>
  <si>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</si>
  <si>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</si>
  <si>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</si>
  <si>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</si>
  <si>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</si>
  <si>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</si>
  <si>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</si>
  <si>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</si>
  <si>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</si>
  <si>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</si>
  <si>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</si>
  <si>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</si>
  <si>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</si>
  <si>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</si>
  <si>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</si>
  <si>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</si>
  <si>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</si>
  <si>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</si>
  <si>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</si>
  <si>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</si>
  <si>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</si>
  <si>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</si>
  <si>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</si>
  <si>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</si>
  <si>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</si>
  <si>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</si>
  <si>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</si>
  <si>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</si>
  <si>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</si>
  <si>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</si>
  <si>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</si>
  <si>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</si>
  <si>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</si>
  <si>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</si>
  <si>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</si>
  <si>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</si>
  <si>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</si>
  <si>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</si>
  <si>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</si>
  <si>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</si>
  <si>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</si>
  <si>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</si>
  <si>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</si>
  <si>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</si>
  <si>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</si>
  <si>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</si>
  <si>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</si>
  <si>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</si>
  <si>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</si>
  <si>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</si>
  <si>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</si>
  <si>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</si>
  <si>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</si>
  <si>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</si>
  <si>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</si>
  <si>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</si>
  <si>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</si>
  <si>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</si>
  <si>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</si>
  <si>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</si>
  <si>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</si>
  <si>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</si>
  <si>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</si>
  <si>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</si>
  <si>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</si>
  <si>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</si>
  <si>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</si>
  <si>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</si>
  <si>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</si>
  <si>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</si>
  <si>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</si>
  <si>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</si>
  <si>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</si>
  <si>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</si>
  <si>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</si>
  <si>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</si>
  <si>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</si>
  <si>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</si>
  <si>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</si>
  <si>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</si>
  <si>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</si>
  <si>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</si>
  <si>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</si>
  <si>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</si>
  <si>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</si>
  <si>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</si>
  <si>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</si>
  <si>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</si>
  <si>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</si>
  <si>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</si>
  <si>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</si>
  <si>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</si>
  <si>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</si>
  <si>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</si>
  <si>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</si>
  <si>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</si>
  <si>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</si>
  <si>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</si>
  <si>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</si>
  <si>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</si>
  <si>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</si>
  <si>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</si>
  <si>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</si>
  <si>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</si>
  <si>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</si>
  <si>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</si>
  <si>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</si>
  <si>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</si>
  <si>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</si>
  <si>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</si>
  <si>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</si>
  <si>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</si>
  <si>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</si>
  <si>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</si>
  <si>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</si>
  <si>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</si>
  <si>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</si>
  <si>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</si>
  <si>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</si>
  <si>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</si>
  <si>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</si>
  <si>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</si>
  <si>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</si>
  <si>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</si>
  <si>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</si>
  <si>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</si>
  <si>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</si>
  <si>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</si>
  <si>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</si>
  <si>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</si>
  <si>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</si>
  <si>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</si>
  <si>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</si>
  <si>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</si>
  <si>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</si>
  <si>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</si>
  <si>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</si>
  <si>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</si>
  <si>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</si>
  <si>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</si>
  <si>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</si>
  <si>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</si>
  <si>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</si>
  <si>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</si>
  <si>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</si>
  <si>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</si>
  <si>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</si>
  <si>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</si>
  <si>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</si>
  <si>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</si>
  <si>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</si>
  <si>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</si>
  <si>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</si>
  <si>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</si>
  <si>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</si>
  <si>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</si>
  <si>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</si>
  <si>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</si>
  <si>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</si>
  <si>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</si>
  <si>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</si>
  <si>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</si>
  <si>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</si>
  <si>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</si>
  <si>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</si>
  <si>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</si>
  <si>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</si>
  <si>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</si>
  <si>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</si>
  <si>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</si>
  <si>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</si>
  <si>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</si>
  <si>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</si>
  <si>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</si>
  <si>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</si>
  <si>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</si>
  <si>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</si>
  <si>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</si>
  <si>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</si>
  <si>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</si>
  <si>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</si>
  <si>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</si>
  <si>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</si>
  <si>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</si>
  <si>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</si>
  <si>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</si>
  <si>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</si>
  <si>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</si>
  <si>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</si>
  <si>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</si>
  <si>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</si>
  <si>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</si>
  <si>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</si>
  <si>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</si>
  <si>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</si>
  <si>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</si>
  <si>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</si>
  <si>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</si>
  <si>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</si>
  <si>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</si>
  <si>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</si>
  <si>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</si>
  <si>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</si>
  <si>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</si>
  <si>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</si>
  <si>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</si>
  <si>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</si>
  <si>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</si>
  <si>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</si>
  <si>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</si>
  <si>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</si>
  <si>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</si>
  <si>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</si>
  <si>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</si>
  <si>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</si>
  <si>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</si>
  <si>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</si>
  <si>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</si>
  <si>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</si>
  <si>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</si>
  <si>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</si>
  <si>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</si>
  <si>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</si>
  <si>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</si>
  <si>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</si>
  <si>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</si>
  <si>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</si>
  <si>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</si>
  <si>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</si>
  <si>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</si>
  <si>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</si>
  <si>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</si>
  <si>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</si>
  <si>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</si>
  <si>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</si>
  <si>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</si>
  <si>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</si>
  <si>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</si>
  <si>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</si>
  <si>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</si>
  <si>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</si>
  <si>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</si>
  <si>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</si>
  <si>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</si>
  <si>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</si>
  <si>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</si>
  <si>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</si>
  <si>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</si>
  <si>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</si>
  <si>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</si>
  <si>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</si>
  <si>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</si>
  <si>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</si>
  <si>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</si>
  <si>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</si>
  <si>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</si>
  <si>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</si>
  <si>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</si>
  <si>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</si>
  <si>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</si>
  <si>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</si>
  <si>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</si>
  <si>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</si>
  <si>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</si>
  <si>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</si>
  <si>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</si>
  <si>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</si>
  <si>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</si>
  <si>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</si>
  <si>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</si>
  <si>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</si>
  <si>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</si>
  <si>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</si>
  <si>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</si>
  <si>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</si>
  <si>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</si>
  <si>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</si>
  <si>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</si>
  <si>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</si>
  <si>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</si>
  <si>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</si>
  <si>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</si>
  <si>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</si>
  <si>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</si>
  <si>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</si>
  <si>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</si>
  <si>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</si>
  <si>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</si>
  <si>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</si>
  <si>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</si>
  <si>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</si>
  <si>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</si>
  <si>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</si>
  <si>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</si>
  <si>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</si>
  <si>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</si>
  <si>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</si>
  <si>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</si>
  <si>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</si>
  <si>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</si>
  <si>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</si>
  <si>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</si>
  <si>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</si>
  <si>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</si>
  <si>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</si>
  <si>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</si>
  <si>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</si>
  <si>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</si>
  <si>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</si>
  <si>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</si>
  <si>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</si>
  <si>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</si>
  <si>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</si>
  <si>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</si>
  <si>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</si>
  <si>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</si>
  <si>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</si>
  <si>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</si>
  <si>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</si>
  <si>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</si>
  <si>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</si>
  <si>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</si>
  <si>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</si>
  <si>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</si>
  <si>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</si>
  <si>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</si>
  <si>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</si>
  <si>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</si>
  <si>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</si>
  <si>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</si>
  <si>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</si>
  <si>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</si>
  <si>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</si>
  <si>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</si>
  <si>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</si>
  <si>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</si>
  <si>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</si>
  <si>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</si>
  <si>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</si>
  <si>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</si>
  <si>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</si>
  <si>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</si>
  <si>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</si>
  <si>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</si>
  <si>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</si>
  <si>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</si>
  <si>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</si>
  <si>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</si>
  <si>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</si>
  <si>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</si>
  <si>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</si>
  <si>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</si>
  <si>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</si>
  <si>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</si>
  <si>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</si>
  <si>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</si>
  <si>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</si>
  <si>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</si>
  <si>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</si>
  <si>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</si>
  <si>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</si>
  <si>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</si>
  <si>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</si>
  <si>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</si>
  <si>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</si>
  <si>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</si>
  <si>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</si>
  <si>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</si>
  <si>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</si>
  <si>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</si>
  <si>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</si>
  <si>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</si>
  <si>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</si>
  <si>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</si>
  <si>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</si>
  <si>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</si>
  <si>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</si>
  <si>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</si>
  <si>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</si>
  <si>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</si>
  <si>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</si>
  <si>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</si>
  <si>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</si>
  <si>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</si>
  <si>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</si>
  <si>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</si>
  <si>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</si>
  <si>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</si>
  <si>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</si>
  <si>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</si>
  <si>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</si>
  <si>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</si>
  <si>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</si>
  <si>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</si>
  <si>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</si>
  <si>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</si>
  <si>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</si>
  <si>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</si>
  <si>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</si>
  <si>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</si>
  <si>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</si>
  <si>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</si>
  <si>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</si>
  <si>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</si>
  <si>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</si>
  <si>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</si>
  <si>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</si>
  <si>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</si>
  <si>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</si>
  <si>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</si>
  <si>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</si>
  <si>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</si>
  <si>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</si>
  <si>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</si>
  <si>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</si>
  <si>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</si>
  <si>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</si>
  <si>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</si>
  <si>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</si>
  <si>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</si>
  <si>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</si>
  <si>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</si>
  <si>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</si>
  <si>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</si>
  <si>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</si>
  <si>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</si>
  <si>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</si>
  <si>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</si>
  <si>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</si>
  <si>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</si>
  <si>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</si>
  <si>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</si>
  <si>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</si>
  <si>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</si>
  <si>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</si>
  <si>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</si>
  <si>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</si>
  <si>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</si>
  <si>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</si>
  <si>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</si>
  <si>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</si>
  <si>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</si>
  <si>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</si>
  <si>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</si>
  <si>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</si>
  <si>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</si>
  <si>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</si>
  <si>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</si>
  <si>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</si>
  <si>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</si>
  <si>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</si>
  <si>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</si>
  <si>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</si>
  <si>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</si>
  <si>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</si>
  <si>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</si>
  <si>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</si>
  <si>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</si>
  <si>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</si>
  <si>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</si>
  <si>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</si>
  <si>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</si>
  <si>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</si>
  <si>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</si>
  <si>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</si>
  <si>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</si>
  <si>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</si>
  <si>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</si>
  <si>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</si>
  <si>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</si>
  <si>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</si>
  <si>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</si>
  <si>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</si>
  <si>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</si>
  <si>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</si>
  <si>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</si>
  <si>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</si>
  <si>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</si>
  <si>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</si>
  <si>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</si>
  <si>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</si>
  <si>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</si>
  <si>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</si>
  <si>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</si>
  <si>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</si>
  <si>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</si>
  <si>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</si>
  <si>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</si>
  <si>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</si>
  <si>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</si>
  <si>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</si>
  <si>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</si>
  <si>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</si>
  <si>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</si>
  <si>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</si>
  <si>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</si>
  <si>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</si>
  <si>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</si>
  <si>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</si>
  <si>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</si>
  <si>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</si>
  <si>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</si>
  <si>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</si>
  <si>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</si>
  <si>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</si>
  <si>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</si>
  <si>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</si>
  <si>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</si>
  <si>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</si>
  <si>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</si>
  <si>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</si>
  <si>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</si>
  <si>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</si>
  <si>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</si>
  <si>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</si>
  <si>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</si>
  <si>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</si>
  <si>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</si>
  <si>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</si>
  <si>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</si>
  <si>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</si>
  <si>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</si>
  <si>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</si>
  <si>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</si>
  <si>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</si>
  <si>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</si>
  <si>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</si>
  <si>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</si>
  <si>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</si>
  <si>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</si>
  <si>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</si>
  <si>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</si>
  <si>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</si>
  <si>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</si>
  <si>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</si>
  <si>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</si>
  <si>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</si>
  <si>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</si>
  <si>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</si>
  <si>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</si>
  <si>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</si>
  <si>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</si>
  <si>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</si>
  <si>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</si>
  <si>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</si>
  <si>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</si>
  <si>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</si>
  <si>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</si>
  <si>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</si>
  <si>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</si>
  <si>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</si>
  <si>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</si>
  <si>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</si>
  <si>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</si>
  <si>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</si>
  <si>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</si>
  <si>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</si>
  <si>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</si>
  <si>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</si>
  <si>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</si>
  <si>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</si>
  <si>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</si>
  <si>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</si>
  <si>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</si>
  <si>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</si>
  <si>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</si>
  <si>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</si>
  <si>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</si>
  <si>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</si>
  <si>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</si>
  <si>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</si>
  <si>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</si>
  <si>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</si>
  <si>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</si>
  <si>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</si>
  <si>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</si>
  <si>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</si>
  <si>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</si>
  <si>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</si>
  <si>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</si>
  <si>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</si>
  <si>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</si>
  <si>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</si>
  <si>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</si>
  <si>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</si>
  <si>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</si>
  <si>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</si>
  <si>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</si>
  <si>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</si>
  <si>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</si>
  <si>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</si>
  <si>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</si>
  <si>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</si>
  <si>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</si>
  <si>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</si>
  <si>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</si>
  <si>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</si>
  <si>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</si>
  <si>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</si>
  <si>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</si>
  <si>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</si>
  <si>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</si>
  <si>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</si>
  <si>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</si>
  <si>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</si>
  <si>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</si>
  <si>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</si>
  <si>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</si>
  <si>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</si>
  <si>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</si>
  <si>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</si>
  <si>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</si>
  <si>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</si>
  <si>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</si>
  <si>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</si>
  <si>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</si>
  <si>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</si>
  <si>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</si>
  <si>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</si>
  <si>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</si>
  <si>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</si>
  <si>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</si>
  <si>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</si>
  <si>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</si>
  <si>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</si>
  <si>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</si>
  <si>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</si>
  <si>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</si>
  <si>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</si>
  <si>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</si>
  <si>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</si>
  <si>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</si>
  <si>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</si>
  <si>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</si>
  <si>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</si>
  <si>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</si>
  <si>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</si>
  <si>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</si>
  <si>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</si>
  <si>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</si>
  <si>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</si>
  <si>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</si>
  <si>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</si>
  <si>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</si>
  <si>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</si>
  <si>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</si>
  <si>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</si>
  <si>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</si>
  <si>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</si>
  <si>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</si>
  <si>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</si>
  <si>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</si>
  <si>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</si>
  <si>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</si>
  <si>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</si>
  <si>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</si>
  <si>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</si>
  <si>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</si>
  <si>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</si>
  <si>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</si>
  <si>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</si>
  <si>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</si>
  <si>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</si>
  <si>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</si>
  <si>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</si>
  <si>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</si>
  <si>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</si>
  <si>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</si>
  <si>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</si>
  <si>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</si>
  <si>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</si>
  <si>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</si>
  <si>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</si>
  <si>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</si>
  <si>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</si>
  <si>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</si>
  <si>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</si>
  <si>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</si>
  <si>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</si>
  <si>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</si>
  <si>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</si>
  <si>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</si>
  <si>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</si>
  <si>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</si>
  <si>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</si>
  <si>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</si>
  <si>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</si>
  <si>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</si>
  <si>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</si>
  <si>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</si>
  <si>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</si>
  <si>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</si>
  <si>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</si>
  <si>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</si>
  <si>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</si>
  <si>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</si>
  <si>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</si>
  <si>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</si>
  <si>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</si>
  <si>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</si>
  <si>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</si>
  <si>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</si>
  <si>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</si>
  <si>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</si>
  <si>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</si>
  <si>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</si>
  <si>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</si>
  <si>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</si>
  <si>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</si>
  <si>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</si>
  <si>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</si>
  <si>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</si>
  <si>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</si>
  <si>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</si>
  <si>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</si>
  <si>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</si>
  <si>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</si>
  <si>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</si>
  <si>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</si>
  <si>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</si>
  <si>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</si>
  <si>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</si>
  <si>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</si>
  <si>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</si>
  <si>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</si>
  <si>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</si>
  <si>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</si>
  <si>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</si>
  <si>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</si>
  <si>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</si>
  <si>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</si>
  <si>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</si>
  <si>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</si>
  <si>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</si>
  <si>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</si>
  <si>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</si>
  <si>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</si>
  <si>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</si>
  <si>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</si>
  <si>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</si>
  <si>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</si>
  <si>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</si>
  <si>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</si>
  <si>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</si>
  <si>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</si>
  <si>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</si>
  <si>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</si>
  <si>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</si>
  <si>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</si>
  <si>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</si>
  <si>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</si>
  <si>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</si>
  <si>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</si>
  <si>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</si>
  <si>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</si>
  <si>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</si>
  <si>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</si>
  <si>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</si>
  <si>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</si>
  <si>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</si>
  <si>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</si>
  <si>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</si>
  <si>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</si>
  <si>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</si>
  <si>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</si>
  <si>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</si>
  <si>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</si>
  <si>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</si>
  <si>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</si>
  <si>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</si>
  <si>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</si>
  <si>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</si>
  <si>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</si>
  <si>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</si>
  <si>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</si>
  <si>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</si>
  <si>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</si>
  <si>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</si>
  <si>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</si>
  <si>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</si>
  <si>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</si>
  <si>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</si>
  <si>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</si>
  <si>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</si>
  <si>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</si>
  <si>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</si>
  <si>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</si>
  <si>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</si>
  <si>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</si>
  <si>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</si>
  <si>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</si>
  <si>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</si>
  <si>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</si>
  <si>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</si>
  <si>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</si>
  <si>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</si>
  <si>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</si>
  <si>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</si>
  <si>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</si>
  <si>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</si>
  <si>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</si>
  <si>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</si>
  <si>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</si>
  <si>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</si>
  <si>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</si>
  <si>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</si>
  <si>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</si>
  <si>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</si>
  <si>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</si>
  <si>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</si>
  <si>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</si>
  <si>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</si>
  <si>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</si>
  <si>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</si>
  <si>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</si>
  <si>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</si>
  <si>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</si>
  <si>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</si>
  <si>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</si>
  <si>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</si>
  <si>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</si>
  <si>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</si>
  <si>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</si>
  <si>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</si>
  <si>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</si>
  <si>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</si>
  <si>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</si>
  <si>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</si>
  <si>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</si>
  <si>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</si>
  <si>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</si>
  <si>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</si>
  <si>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</si>
  <si>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</si>
  <si>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</si>
  <si>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</si>
  <si>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</si>
  <si>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</si>
  <si>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</si>
  <si>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</si>
  <si>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</si>
  <si>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</si>
  <si>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</si>
  <si>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</si>
  <si>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</si>
  <si>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</si>
  <si>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</si>
  <si>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</si>
  <si>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</si>
  <si>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</si>
  <si>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</si>
  <si>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</si>
  <si>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</si>
  <si>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</si>
  <si>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</si>
  <si>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</si>
  <si>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</si>
  <si>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</si>
  <si>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</si>
  <si>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</si>
  <si>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</si>
  <si>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</si>
  <si>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</si>
  <si>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</si>
  <si>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</si>
  <si>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</si>
  <si>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</si>
  <si>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</si>
  <si>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</si>
  <si>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</si>
  <si>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</si>
  <si>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</si>
  <si>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</si>
  <si>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</si>
  <si>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</si>
  <si>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</si>
  <si>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</si>
  <si>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</si>
  <si>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</si>
  <si>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</si>
  <si>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</si>
  <si>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</si>
  <si>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</si>
  <si>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</si>
  <si>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</si>
  <si>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</si>
  <si>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</si>
  <si>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</si>
  <si>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</si>
  <si>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</si>
  <si>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</si>
  <si>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</si>
  <si>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</si>
  <si>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</si>
  <si>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</si>
  <si>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</si>
  <si>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</si>
  <si>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</si>
  <si>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</si>
  <si>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</si>
  <si>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</si>
  <si>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</si>
  <si>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</si>
  <si>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</si>
  <si>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</si>
  <si>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</si>
  <si>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</si>
  <si>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</si>
  <si>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</si>
  <si>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</si>
  <si>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</si>
  <si>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</si>
  <si>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</si>
  <si>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</si>
  <si>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</si>
  <si>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</si>
  <si>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</si>
  <si>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</si>
  <si>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</si>
  <si>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</si>
  <si>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</si>
  <si>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</si>
  <si>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</si>
  <si>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</si>
  <si>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</si>
  <si>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</si>
  <si>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</si>
  <si>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</si>
  <si>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</si>
  <si>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</si>
  <si>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</si>
  <si>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</si>
  <si>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</si>
  <si>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</si>
  <si>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</si>
  <si>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</si>
  <si>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</si>
  <si>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</si>
  <si>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</si>
  <si>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</si>
  <si>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</si>
  <si>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</si>
  <si>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</si>
  <si>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</si>
  <si>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</si>
  <si>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</si>
  <si>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</si>
  <si>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</si>
  <si>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</si>
  <si>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</si>
  <si>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</si>
  <si>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</si>
  <si>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</si>
  <si>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</si>
  <si>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</si>
  <si>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</si>
  <si>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</si>
  <si>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</si>
  <si>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</si>
  <si>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</si>
  <si>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</si>
  <si>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</si>
  <si>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</si>
  <si>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</si>
  <si>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</si>
  <si>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</si>
  <si>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</si>
  <si>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</si>
  <si>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</si>
  <si>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</si>
  <si>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</si>
  <si>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</si>
  <si>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</si>
  <si>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</si>
  <si>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</si>
  <si>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</si>
  <si>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</si>
  <si>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</si>
  <si>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</si>
  <si>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</si>
  <si>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</si>
  <si>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</si>
  <si>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</si>
  <si>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</si>
  <si>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</si>
  <si>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</si>
  <si>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</si>
  <si>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</si>
  <si>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</si>
  <si>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</si>
  <si>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</si>
  <si>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</si>
  <si>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</si>
  <si>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</si>
  <si>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</si>
  <si>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</si>
  <si>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</si>
  <si>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</si>
  <si>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</si>
  <si>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</si>
  <si>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</si>
  <si>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</si>
  <si>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</si>
  <si>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</si>
  <si>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</si>
  <si>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</si>
  <si>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</si>
  <si>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</si>
  <si>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</si>
  <si>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</si>
  <si>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</si>
  <si>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</si>
  <si>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</si>
  <si>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</si>
  <si>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</si>
  <si>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</si>
  <si>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</si>
  <si>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</si>
  <si>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</si>
  <si>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</si>
  <si>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</si>
  <si>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</si>
  <si>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</si>
  <si>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</si>
  <si>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</si>
  <si>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</si>
  <si>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</si>
  <si>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</si>
  <si>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</si>
  <si>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</si>
  <si>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</si>
  <si>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</si>
  <si>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</si>
  <si>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</si>
  <si>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</si>
  <si>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</si>
  <si>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</si>
  <si>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</si>
  <si>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</si>
  <si>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</si>
  <si>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</si>
  <si>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</si>
  <si>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</si>
  <si>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</si>
  <si>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</si>
  <si>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</si>
  <si>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</si>
  <si>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</si>
  <si>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</si>
  <si>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</si>
  <si>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</si>
  <si>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</si>
  <si>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</si>
  <si>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</si>
  <si>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</si>
  <si>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</si>
  <si>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</si>
  <si>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</si>
  <si>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</si>
  <si>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</si>
  <si>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</si>
  <si>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</si>
  <si>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</si>
  <si>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</si>
  <si>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</si>
  <si>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</si>
  <si>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</si>
  <si>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</si>
  <si>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</si>
  <si>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</si>
  <si>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</si>
  <si>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</si>
  <si>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</si>
  <si>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</si>
  <si>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</si>
  <si>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</si>
  <si>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</si>
  <si>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</si>
  <si>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</si>
  <si>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</si>
  <si>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</si>
  <si>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</si>
  <si>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</si>
  <si>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</si>
  <si>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</si>
  <si>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</si>
  <si>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</si>
  <si>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</si>
  <si>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</si>
  <si>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</si>
  <si>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</si>
  <si>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</si>
  <si>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</si>
  <si>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</si>
  <si>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</si>
  <si>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</si>
  <si>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</si>
  <si>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</si>
  <si>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</si>
  <si>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</si>
  <si>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</si>
  <si>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</si>
  <si>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</si>
  <si>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</si>
  <si>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</si>
  <si>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</si>
  <si>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</si>
  <si>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</si>
  <si>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</si>
  <si>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</si>
  <si>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</si>
  <si>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</si>
  <si>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</si>
  <si>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</si>
  <si>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</si>
  <si>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</si>
  <si>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</si>
  <si>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</si>
  <si>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</si>
  <si>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</si>
  <si>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</si>
  <si>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</si>
  <si>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</si>
  <si>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</si>
  <si>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</si>
  <si>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</si>
  <si>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</si>
  <si>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</si>
  <si>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</si>
  <si>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</si>
  <si>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</si>
  <si>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</si>
  <si>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</si>
  <si>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</si>
  <si>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</si>
  <si>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</si>
  <si>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</si>
  <si>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</si>
  <si>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</si>
  <si>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</si>
  <si>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</si>
  <si>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</si>
  <si>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</si>
  <si>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</si>
  <si>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</si>
  <si>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</si>
  <si>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</si>
  <si>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</si>
  <si>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</si>
  <si>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</si>
  <si>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</si>
  <si>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</si>
  <si>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</si>
  <si>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</si>
  <si>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</si>
  <si>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</si>
  <si>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</si>
  <si>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</si>
  <si>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</si>
  <si>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</si>
  <si>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</si>
  <si>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</si>
  <si>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</si>
  <si>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</si>
  <si>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</si>
  <si>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</si>
  <si>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</si>
  <si>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</si>
  <si>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</si>
  <si>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</si>
  <si>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</si>
  <si>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</si>
  <si>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</si>
  <si>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</si>
  <si>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</si>
  <si>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</si>
  <si>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</si>
  <si>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</si>
  <si>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</si>
  <si>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</si>
  <si>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</si>
  <si>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</si>
  <si>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</si>
  <si>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</si>
  <si>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</si>
  <si>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</si>
  <si>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</si>
  <si>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</si>
  <si>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</si>
  <si>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</si>
  <si>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</si>
  <si>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</si>
  <si>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</si>
  <si>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</si>
  <si>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</si>
  <si>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</si>
  <si>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</si>
  <si>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</si>
  <si>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</si>
  <si>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</si>
  <si>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</si>
  <si>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</si>
  <si>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</si>
  <si>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</si>
  <si>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</si>
  <si>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</si>
  <si>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</si>
  <si>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</si>
  <si>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</si>
  <si>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</si>
  <si>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</si>
  <si>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</si>
  <si>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</si>
  <si>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</si>
  <si>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</si>
  <si>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</si>
  <si>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</si>
  <si>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</si>
  <si>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</si>
  <si>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</si>
  <si>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</si>
  <si>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</si>
  <si>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</si>
  <si>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</si>
  <si>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</si>
  <si>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</si>
  <si>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</si>
  <si>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</si>
  <si>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</si>
  <si>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</si>
  <si>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</si>
  <si>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</si>
  <si>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</si>
  <si>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</si>
  <si>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</si>
  <si>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</si>
  <si>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</si>
  <si>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</si>
  <si>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</si>
  <si>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</si>
  <si>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</si>
  <si>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</si>
  <si>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</si>
  <si>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</si>
  <si>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</si>
  <si>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</si>
  <si>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</si>
  <si>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</si>
  <si>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</si>
  <si>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</si>
  <si>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</si>
  <si>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</si>
  <si>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</si>
  <si>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</si>
  <si>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</si>
  <si>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</si>
  <si>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</si>
  <si>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</si>
  <si>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</si>
  <si>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</si>
  <si>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</si>
  <si>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</si>
  <si>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</si>
  <si>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</si>
  <si>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</si>
  <si>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</si>
  <si>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</si>
  <si>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</si>
  <si>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</si>
  <si>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</si>
  <si>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</si>
  <si>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</si>
  <si>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</si>
  <si>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</si>
  <si>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</si>
  <si>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</si>
  <si>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</si>
  <si>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</si>
  <si>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</si>
  <si>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</si>
  <si>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</si>
  <si>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</si>
  <si>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</si>
  <si>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</si>
  <si>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</si>
  <si>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</si>
  <si>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</si>
  <si>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</si>
  <si>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</si>
  <si>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</si>
  <si>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</si>
  <si>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</si>
  <si>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</si>
  <si>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</si>
  <si>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</si>
  <si>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</si>
  <si>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</si>
  <si>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</si>
  <si>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</si>
  <si>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</si>
  <si>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</si>
  <si>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</si>
  <si>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</si>
  <si>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</si>
  <si>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</si>
  <si>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</si>
  <si>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</si>
  <si>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</si>
  <si>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</si>
  <si>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</si>
  <si>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</si>
  <si>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</si>
  <si>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</si>
  <si>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</si>
  <si>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</si>
  <si>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</si>
  <si>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</si>
  <si>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</si>
  <si>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</si>
  <si>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</si>
  <si>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</si>
  <si>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</si>
  <si>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</si>
  <si>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</si>
  <si>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</si>
  <si>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</si>
  <si>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</si>
  <si>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</si>
  <si>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</si>
  <si>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</si>
  <si>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</si>
  <si>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</si>
  <si>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</si>
  <si>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</si>
  <si>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</si>
  <si>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</si>
  <si>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</si>
  <si>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</si>
  <si>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</si>
  <si>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</si>
  <si>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</si>
  <si>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</si>
  <si>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</si>
  <si>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</si>
  <si>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</si>
  <si>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</si>
  <si>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</si>
  <si>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</si>
  <si>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</si>
  <si>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</si>
  <si>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</si>
  <si>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</si>
  <si>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</si>
  <si>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</si>
  <si>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</si>
  <si>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</si>
  <si>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</si>
  <si>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</si>
  <si>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</si>
  <si>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</si>
  <si>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</si>
  <si>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</si>
  <si>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</si>
  <si>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</si>
  <si>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</si>
  <si>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</si>
  <si>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</si>
  <si>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</si>
  <si>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</si>
  <si>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</si>
  <si>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</si>
  <si>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</si>
  <si>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</si>
  <si>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</si>
  <si>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</si>
  <si>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</si>
  <si>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</si>
  <si>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</si>
  <si>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</si>
  <si>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</si>
  <si>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</si>
  <si>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</si>
  <si>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</si>
  <si>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</si>
  <si>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</si>
  <si>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</si>
  <si>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</si>
  <si>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</si>
  <si>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</si>
  <si>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</si>
  <si>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</si>
  <si>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</si>
  <si>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</si>
  <si>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</si>
  <si>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</si>
  <si>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</si>
  <si>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</si>
  <si>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</si>
  <si>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</si>
  <si>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</si>
  <si>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</si>
  <si>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</si>
  <si>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</si>
  <si>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</si>
  <si>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</si>
  <si>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</si>
  <si>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</si>
  <si>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</si>
  <si>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</si>
  <si>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</si>
  <si>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</si>
  <si>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</si>
  <si>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</si>
  <si>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</si>
  <si>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</si>
  <si>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</si>
  <si>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</si>
  <si>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</si>
  <si>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</si>
  <si>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</si>
  <si>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</si>
  <si>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</si>
  <si>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</si>
  <si>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</si>
  <si>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</si>
  <si>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</si>
  <si>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</si>
  <si>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</si>
  <si>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</si>
  <si>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</si>
  <si>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</si>
  <si>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</si>
  <si>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</si>
  <si>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</si>
  <si>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</si>
  <si>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</si>
  <si>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</si>
  <si>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</si>
  <si>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</si>
  <si>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</si>
  <si>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</si>
  <si>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</si>
  <si>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</si>
  <si>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</si>
  <si>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</si>
  <si>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</si>
  <si>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</si>
  <si>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</si>
  <si>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</si>
  <si>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</si>
  <si>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</si>
  <si>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</si>
  <si>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</si>
  <si>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</si>
  <si>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</si>
  <si>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</si>
  <si>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</si>
  <si>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</si>
  <si>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</si>
  <si>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</si>
  <si>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</si>
  <si>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</si>
  <si>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</si>
  <si>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</si>
  <si>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</si>
  <si>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</si>
  <si>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</si>
  <si>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</si>
  <si>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</si>
  <si>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</si>
  <si>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</si>
  <si>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</si>
  <si>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</si>
  <si>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</si>
  <si>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</si>
  <si>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</si>
  <si>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</si>
  <si>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</si>
  <si>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</si>
  <si>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</si>
  <si>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</si>
  <si>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</si>
  <si>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</si>
  <si>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</si>
  <si>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</si>
  <si>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</si>
  <si>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</si>
  <si>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</si>
  <si>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</si>
  <si>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</si>
  <si>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</si>
  <si>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</si>
  <si>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</si>
  <si>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</si>
  <si>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</si>
  <si>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</si>
  <si>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</si>
  <si>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</si>
  <si>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</si>
  <si>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</si>
  <si>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</si>
  <si>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</si>
  <si>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</si>
  <si>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</si>
  <si>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</si>
  <si>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</si>
  <si>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</si>
  <si>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</si>
  <si>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</si>
  <si>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</si>
  <si>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</si>
  <si>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</si>
  <si>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</si>
  <si>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</si>
  <si>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</si>
  <si>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</si>
  <si>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</si>
  <si>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</si>
  <si>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</si>
  <si>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</si>
  <si>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</si>
  <si>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</si>
  <si>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</si>
  <si>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</si>
  <si>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</si>
  <si>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</si>
  <si>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</si>
  <si>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</si>
  <si>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</si>
  <si>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</si>
  <si>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</si>
  <si>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</si>
  <si>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</si>
  <si>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</si>
  <si>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</si>
  <si>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</si>
  <si>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</si>
  <si>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</si>
  <si>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</si>
  <si>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</si>
  <si>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</si>
  <si>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</si>
  <si>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</si>
  <si>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</si>
  <si>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</si>
  <si>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</si>
  <si>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</si>
  <si>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</si>
  <si>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</si>
  <si>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</si>
  <si>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</si>
  <si>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</si>
  <si>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</si>
  <si>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</si>
  <si>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</si>
  <si>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</si>
  <si>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</si>
  <si>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</si>
  <si>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</si>
  <si>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</si>
  <si>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</si>
  <si>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</si>
  <si>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</si>
  <si>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</si>
  <si>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</si>
  <si>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</si>
  <si>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</si>
  <si>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</si>
  <si>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</si>
  <si>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</si>
  <si>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</si>
  <si>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</si>
  <si>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</si>
  <si>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</si>
  <si>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</si>
  <si>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</si>
  <si>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</si>
  <si>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</si>
  <si>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</si>
  <si>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</si>
  <si>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</si>
  <si>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</si>
  <si>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</si>
  <si>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</si>
  <si>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</si>
  <si>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</si>
  <si>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</si>
  <si>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</si>
  <si>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</si>
  <si>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</si>
  <si>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</si>
  <si>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</si>
  <si>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</si>
  <si>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</si>
  <si>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</si>
  <si>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</si>
  <si>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</si>
  <si>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</si>
  <si>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</si>
  <si>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</si>
  <si>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</si>
  <si>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</si>
  <si>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</si>
  <si>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</si>
  <si>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</si>
  <si>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</si>
  <si>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</si>
  <si>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</si>
  <si>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</si>
  <si>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</si>
  <si>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</si>
  <si>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</si>
  <si>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</si>
  <si>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</si>
  <si>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</si>
  <si>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</si>
  <si>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</si>
  <si>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</si>
  <si>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</si>
  <si>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</si>
  <si>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</si>
  <si>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</si>
  <si>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</si>
  <si>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</si>
  <si>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</si>
  <si>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</si>
  <si>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</si>
  <si>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</si>
  <si>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</si>
  <si>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</si>
  <si>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</si>
  <si>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</si>
  <si>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</si>
  <si>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</si>
  <si>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</si>
  <si>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</si>
  <si>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</si>
  <si>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</si>
  <si>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</si>
  <si>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</si>
  <si>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</si>
  <si>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</si>
  <si>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</si>
  <si>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</si>
  <si>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</si>
  <si>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</si>
  <si>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</si>
  <si>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</si>
  <si>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</si>
  <si>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</si>
  <si>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</si>
  <si>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</si>
  <si>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</si>
  <si>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</si>
  <si>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</si>
  <si>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</si>
  <si>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</si>
  <si>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</si>
  <si>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</si>
  <si>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</si>
  <si>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</si>
  <si>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</si>
  <si>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</si>
  <si>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</si>
  <si>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</si>
  <si>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</si>
  <si>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</si>
  <si>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</si>
  <si>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</si>
  <si>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</si>
  <si>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</si>
  <si>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</si>
  <si>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</si>
  <si>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</si>
  <si>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</si>
  <si>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</si>
  <si>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</si>
  <si>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</si>
  <si>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</si>
  <si>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</si>
  <si>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</si>
  <si>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</si>
  <si>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</si>
  <si>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</si>
  <si>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</si>
  <si>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</si>
  <si>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</si>
  <si>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</si>
  <si>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</si>
  <si>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</si>
  <si>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</si>
  <si>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</si>
  <si>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</si>
  <si>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</si>
  <si>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</si>
  <si>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</si>
  <si>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</si>
  <si>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</si>
  <si>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</si>
  <si>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</si>
  <si>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</si>
  <si>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</si>
  <si>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</si>
  <si>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</si>
  <si>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</si>
  <si>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</si>
  <si>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</si>
  <si>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</si>
  <si>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</si>
  <si>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</si>
  <si>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</si>
  <si>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</si>
  <si>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</si>
  <si>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</si>
  <si>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</si>
  <si>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</si>
  <si>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</si>
  <si>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</si>
  <si>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</si>
  <si>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</si>
  <si>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</si>
  <si>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</si>
  <si>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</si>
  <si>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</si>
  <si>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</si>
  <si>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</si>
  <si>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</si>
  <si>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</si>
  <si>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</si>
  <si>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</si>
  <si>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</si>
  <si>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</si>
  <si>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</si>
  <si>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</si>
  <si>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</si>
  <si>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</si>
  <si>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</si>
  <si>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</si>
  <si>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</si>
  <si>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</si>
  <si>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</si>
  <si>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</si>
  <si>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</si>
  <si>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</si>
  <si>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</si>
  <si>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</si>
  <si>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</si>
  <si>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</si>
  <si>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</si>
  <si>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</si>
  <si>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</si>
  <si>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</si>
  <si>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</si>
  <si>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</si>
  <si>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</si>
  <si>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</si>
  <si>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</si>
  <si>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</si>
  <si>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</si>
  <si>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</si>
  <si>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</si>
  <si>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</si>
  <si>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</si>
  <si>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</si>
  <si>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</si>
  <si>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</si>
  <si>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</si>
  <si>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</si>
  <si>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</si>
  <si>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</si>
  <si>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</si>
  <si>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</si>
  <si>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</si>
  <si>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</si>
  <si>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</si>
  <si>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</si>
  <si>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</si>
  <si>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</si>
  <si>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</si>
  <si>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</si>
  <si>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</si>
  <si>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</si>
  <si>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</si>
  <si>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</si>
  <si>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</si>
  <si>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</si>
  <si>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</si>
  <si>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</si>
  <si>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</si>
  <si>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</si>
  <si>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</si>
  <si>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</si>
  <si>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</si>
  <si>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</si>
  <si>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</si>
  <si>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</si>
  <si>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</si>
  <si>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</si>
  <si>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</si>
  <si>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</si>
  <si>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</si>
  <si>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</si>
  <si>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</si>
  <si>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</si>
  <si>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</si>
  <si>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</si>
  <si>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</si>
  <si>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</si>
  <si>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</si>
  <si>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</si>
  <si>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</si>
  <si>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</si>
  <si>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</si>
  <si>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</si>
  <si>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</si>
  <si>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</si>
  <si>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</si>
  <si>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</si>
  <si>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</si>
  <si>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</si>
  <si>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</si>
  <si>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</si>
  <si>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</si>
  <si>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</si>
  <si>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</si>
  <si>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</si>
  <si>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</si>
  <si>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</si>
  <si>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</si>
  <si>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</si>
  <si>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</si>
  <si>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</si>
  <si>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</si>
  <si>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</si>
  <si>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</si>
  <si>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</si>
  <si>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</si>
  <si>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</si>
  <si>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</si>
  <si>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</si>
  <si>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</si>
  <si>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</si>
  <si>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</si>
  <si>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</si>
  <si>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</si>
  <si>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</si>
  <si>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</si>
  <si>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</si>
  <si>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</si>
  <si>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</si>
  <si>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</si>
  <si>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</si>
  <si>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</si>
  <si>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</si>
  <si>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</si>
  <si>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</si>
  <si>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</si>
  <si>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</si>
  <si>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</si>
  <si>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</si>
  <si>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</si>
  <si>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</si>
  <si>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</si>
  <si>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</si>
  <si>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</si>
  <si>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</si>
  <si>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</si>
  <si>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</si>
  <si>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</si>
  <si>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</si>
  <si>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</si>
  <si>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</si>
  <si>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</si>
  <si>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</si>
  <si>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</si>
  <si>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</si>
  <si>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</si>
  <si>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</si>
  <si>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</si>
  <si>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</si>
  <si>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</si>
  <si>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</si>
  <si>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</si>
  <si>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</si>
  <si>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</si>
  <si>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</si>
  <si>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</si>
  <si>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</si>
  <si>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</si>
  <si>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</si>
  <si>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</si>
  <si>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</si>
  <si>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</si>
  <si>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</si>
  <si>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</si>
  <si>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</si>
  <si>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</si>
  <si>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</si>
  <si>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</si>
  <si>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</si>
  <si>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</si>
  <si>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</si>
  <si>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</si>
  <si>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</si>
  <si>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</si>
  <si>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</si>
  <si>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</si>
  <si>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</si>
  <si>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</si>
  <si>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</si>
  <si>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</si>
  <si>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</si>
  <si>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</si>
  <si>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</si>
  <si>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</si>
  <si>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</si>
  <si>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</si>
  <si>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</si>
  <si>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</si>
  <si>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</si>
  <si>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</si>
  <si>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</si>
  <si>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</si>
  <si>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</si>
  <si>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</si>
  <si>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</si>
  <si>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</si>
  <si>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</si>
  <si>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</si>
  <si>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</si>
  <si>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</si>
  <si>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</si>
  <si>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</si>
  <si>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</si>
  <si>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</si>
  <si>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</si>
  <si>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</si>
  <si>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</si>
  <si>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</si>
  <si>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</si>
  <si>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</si>
  <si>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</si>
  <si>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</si>
  <si>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</si>
  <si>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</si>
  <si>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</si>
  <si>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</si>
  <si>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</si>
  <si>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</si>
  <si>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</si>
  <si>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</si>
  <si>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</si>
  <si>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</si>
  <si>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</si>
  <si>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</si>
  <si>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</si>
  <si>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</si>
  <si>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</si>
  <si>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</si>
  <si>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</si>
  <si>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</si>
  <si>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</si>
  <si>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</si>
  <si>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</si>
  <si>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</si>
  <si>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</si>
  <si>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</si>
  <si>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</si>
  <si>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</si>
  <si>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</si>
  <si>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</si>
  <si>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</si>
  <si>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</si>
  <si>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</si>
  <si>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</si>
  <si>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</si>
  <si>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</si>
  <si>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</si>
  <si>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</si>
  <si>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</si>
  <si>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</si>
  <si>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</si>
  <si>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</si>
  <si>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</si>
  <si>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</si>
  <si>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</si>
  <si>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</si>
  <si>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</si>
  <si>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</si>
  <si>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</si>
  <si>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</si>
  <si>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</si>
  <si>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</si>
  <si>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</si>
  <si>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</si>
  <si>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</si>
  <si>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</si>
  <si>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</si>
  <si>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</si>
  <si>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</si>
  <si>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</si>
  <si>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</si>
  <si>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</si>
  <si>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</si>
  <si>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</si>
  <si>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</si>
  <si>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</si>
  <si>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</si>
  <si>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</si>
  <si>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</si>
  <si>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</si>
  <si>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</si>
  <si>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</si>
  <si>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</si>
  <si>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</si>
  <si>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</si>
  <si>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</si>
  <si>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</si>
  <si>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</si>
  <si>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</si>
  <si>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</si>
  <si>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</si>
  <si>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</si>
  <si>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</si>
  <si>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</si>
  <si>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</si>
  <si>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</si>
  <si>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</si>
  <si>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</si>
  <si>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</si>
  <si>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</si>
  <si>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</si>
  <si>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</si>
  <si>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</si>
  <si>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</si>
  <si>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</si>
  <si>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</si>
  <si>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</si>
  <si>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</si>
  <si>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</si>
  <si>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</si>
  <si>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</si>
  <si>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</si>
  <si>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</si>
  <si>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</si>
  <si>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</si>
  <si>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</si>
  <si>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</si>
  <si>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</si>
  <si>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</si>
  <si>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</si>
  <si>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</si>
  <si>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</si>
  <si>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</si>
  <si>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</si>
  <si>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</si>
  <si>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</si>
  <si>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</si>
  <si>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</si>
  <si>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</si>
  <si>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</si>
  <si>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</si>
  <si>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</si>
  <si>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</si>
  <si>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</si>
  <si>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</si>
  <si>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</si>
  <si>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</si>
  <si>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</si>
  <si>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</si>
  <si>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</si>
  <si>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</si>
  <si>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</si>
  <si>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</si>
  <si>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</si>
  <si>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</si>
  <si>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</si>
  <si>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</si>
  <si>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</si>
  <si>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</si>
  <si>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</si>
  <si>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</si>
  <si>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</si>
  <si>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</si>
  <si>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</si>
  <si>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</si>
  <si>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</si>
  <si>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</si>
  <si>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</si>
  <si>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</si>
  <si>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</si>
  <si>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</si>
  <si>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</si>
  <si>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</si>
  <si>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</si>
  <si>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</si>
  <si>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</si>
  <si>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</si>
  <si>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</si>
  <si>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</si>
  <si>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</si>
  <si>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</si>
  <si>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</si>
  <si>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</si>
  <si>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</si>
  <si>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</si>
  <si>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</si>
  <si>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</si>
  <si>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</si>
  <si>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</si>
  <si>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</si>
  <si>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</si>
  <si>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</si>
  <si>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</si>
  <si>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</si>
  <si>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</si>
  <si>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</si>
  <si>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</si>
  <si>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</si>
  <si>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</si>
  <si>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</si>
  <si>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</si>
  <si>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</si>
  <si>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</si>
  <si>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</si>
  <si>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</si>
  <si>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</si>
  <si>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</si>
  <si>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</si>
  <si>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</si>
  <si>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</si>
  <si>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</si>
  <si>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</si>
  <si>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</si>
  <si>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</si>
  <si>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</si>
  <si>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</si>
  <si>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</si>
  <si>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</si>
  <si>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</si>
  <si>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</si>
  <si>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</si>
  <si>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</si>
  <si>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</si>
  <si>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</si>
  <si>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</si>
  <si>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</si>
  <si>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</si>
  <si>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</si>
  <si>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</si>
  <si>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</si>
  <si>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</si>
  <si>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</si>
  <si>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</si>
  <si>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</si>
  <si>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</si>
  <si>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</si>
  <si>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</si>
  <si>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</si>
  <si>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</si>
  <si>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</si>
  <si>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</si>
  <si>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</si>
  <si>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</si>
  <si>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</si>
  <si>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</si>
  <si>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</si>
  <si>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</si>
  <si>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</si>
  <si>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</si>
  <si>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</si>
  <si>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</si>
  <si>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</si>
  <si>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</si>
  <si>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</si>
  <si>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</si>
  <si>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</si>
  <si>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</si>
  <si>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</si>
  <si>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</si>
  <si>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</si>
  <si>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</si>
  <si>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</si>
  <si>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</si>
  <si>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</si>
  <si>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</si>
  <si>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</si>
  <si>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</si>
  <si>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</si>
  <si>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</si>
  <si>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</si>
  <si>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</si>
  <si>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</si>
  <si>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</si>
  <si>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</si>
  <si>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</si>
  <si>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</si>
  <si>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</si>
  <si>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</si>
  <si>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</si>
  <si>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</si>
  <si>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</si>
  <si>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</si>
  <si>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</si>
  <si>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</si>
  <si>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</si>
  <si>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</si>
  <si>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</si>
  <si>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</si>
  <si>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</si>
  <si>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</si>
  <si>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</si>
  <si>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</si>
  <si>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</si>
  <si>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</si>
  <si>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</si>
  <si>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</si>
  <si>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</si>
  <si>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</si>
  <si>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</si>
  <si>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</si>
  <si>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</si>
  <si>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</si>
  <si>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</si>
  <si>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</si>
  <si>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</si>
  <si>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</si>
  <si>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</si>
  <si>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</si>
  <si>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</si>
  <si>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</si>
  <si>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</si>
  <si>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</si>
  <si>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</si>
  <si>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</si>
  <si>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</si>
  <si>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</si>
  <si>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</si>
  <si>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</si>
  <si>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</si>
  <si>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</si>
  <si>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</si>
  <si>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</si>
  <si>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</si>
  <si>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</si>
  <si>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</si>
  <si>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</si>
  <si>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</si>
  <si>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</si>
  <si>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</si>
  <si>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</si>
  <si>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</si>
  <si>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</si>
  <si>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</si>
  <si>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</si>
  <si>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</si>
  <si>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</si>
  <si>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</si>
  <si>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</si>
  <si>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</si>
  <si>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</si>
  <si>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</si>
  <si>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</si>
  <si>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</si>
  <si>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</si>
  <si>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</si>
  <si>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</si>
  <si>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</si>
  <si>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</si>
  <si>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</si>
  <si>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</si>
  <si>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</si>
  <si>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</si>
  <si>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</si>
  <si>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</si>
  <si>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</si>
  <si>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</si>
  <si>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</si>
  <si>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</si>
  <si>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</si>
  <si>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</si>
  <si>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</si>
  <si>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</si>
  <si>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</si>
  <si>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</si>
  <si>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</si>
  <si>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</si>
  <si>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</si>
  <si>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</si>
  <si>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</si>
  <si>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</si>
  <si>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</si>
  <si>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</si>
  <si>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</si>
  <si>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</si>
  <si>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</si>
  <si>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</si>
  <si>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</si>
  <si>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</si>
  <si>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</si>
  <si>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</si>
  <si>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</si>
  <si>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</si>
  <si>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</si>
  <si>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</si>
  <si>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</si>
  <si>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</si>
  <si>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</si>
  <si>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</si>
  <si>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</si>
  <si>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</si>
  <si>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</si>
  <si>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</si>
  <si>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</si>
  <si>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</si>
  <si>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</si>
  <si>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</si>
  <si>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</si>
  <si>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</si>
  <si>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</si>
  <si>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</si>
  <si>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</si>
  <si>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</si>
  <si>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</si>
  <si>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</si>
  <si>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</si>
  <si>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</si>
  <si>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</si>
  <si>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</si>
  <si>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</si>
  <si>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</si>
  <si>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</si>
  <si>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</si>
  <si>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</si>
  <si>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</si>
  <si>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</si>
  <si>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</si>
  <si>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</si>
  <si>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</si>
  <si>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</si>
  <si>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</si>
  <si>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</si>
  <si>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</si>
  <si>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</si>
  <si>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</si>
  <si>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</si>
  <si>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</si>
  <si>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</si>
  <si>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</si>
  <si>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</si>
  <si>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</si>
  <si>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</si>
  <si>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</si>
  <si>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</si>
  <si>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</si>
  <si>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</si>
  <si>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</si>
  <si>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</si>
  <si>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</si>
  <si>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</si>
  <si>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</si>
  <si>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</si>
  <si>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</si>
  <si>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</si>
  <si>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</si>
  <si>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</si>
  <si>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</si>
  <si>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</si>
  <si>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</si>
  <si>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</si>
  <si>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</si>
  <si>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</si>
  <si>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</si>
  <si>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</si>
  <si>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</si>
  <si>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</si>
  <si>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</si>
  <si>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</si>
  <si>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</si>
  <si>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</si>
  <si>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</si>
  <si>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</si>
  <si>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</si>
  <si>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</si>
  <si>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</si>
  <si>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</si>
  <si>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</si>
  <si>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</si>
  <si>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</si>
  <si>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</si>
  <si>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</si>
  <si>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</si>
  <si>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</si>
  <si>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</si>
  <si>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</si>
  <si>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</si>
  <si>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</si>
  <si>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</si>
  <si>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</si>
  <si>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</si>
  <si>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</si>
  <si>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</si>
  <si>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</si>
  <si>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</si>
  <si>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</si>
  <si>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</si>
  <si>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</si>
  <si>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</si>
  <si>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</si>
  <si>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</si>
  <si>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</si>
  <si>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</si>
  <si>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</si>
  <si>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</si>
  <si>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</si>
  <si>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</si>
  <si>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</si>
  <si>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</si>
  <si>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</si>
  <si>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</si>
  <si>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</si>
  <si>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</si>
  <si>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</si>
  <si>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</si>
  <si>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</si>
  <si>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</si>
  <si>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</si>
  <si>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</si>
  <si>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</si>
  <si>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</si>
  <si>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</si>
  <si>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</si>
  <si>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</si>
  <si>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</si>
  <si>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</si>
  <si>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</si>
  <si>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</si>
  <si>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</si>
  <si>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</si>
  <si>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</si>
  <si>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</si>
  <si>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</si>
  <si>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</si>
  <si>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</si>
  <si>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</si>
  <si>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</si>
  <si>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</si>
  <si>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</si>
  <si>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</si>
  <si>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</si>
  <si>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</si>
  <si>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</si>
  <si>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</si>
  <si>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</si>
  <si>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</si>
  <si>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</si>
  <si>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</si>
  <si>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</si>
  <si>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</si>
  <si>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</si>
  <si>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</si>
  <si>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</si>
  <si>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</si>
  <si>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</si>
  <si>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</si>
  <si>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</si>
  <si>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</si>
  <si>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</si>
  <si>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</si>
  <si>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</si>
  <si>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</si>
  <si>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</si>
  <si>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</si>
  <si>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</si>
  <si>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</si>
  <si>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</si>
  <si>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</si>
  <si>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</si>
  <si>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</si>
  <si>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</si>
  <si>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</si>
  <si>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</si>
  <si>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</si>
  <si>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</si>
  <si>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</si>
  <si>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</si>
  <si>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</si>
  <si>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</si>
  <si>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</si>
  <si>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</si>
  <si>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</si>
  <si>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</si>
  <si>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</si>
  <si>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</si>
  <si>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</si>
  <si>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</si>
  <si>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</si>
  <si>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</si>
  <si>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</si>
  <si>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</si>
  <si>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</si>
  <si>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</si>
  <si>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</si>
  <si>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</si>
  <si>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</si>
  <si>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</si>
  <si>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</si>
  <si>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</si>
  <si>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</si>
  <si>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</si>
  <si>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</si>
  <si>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</si>
  <si>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</si>
  <si>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</si>
  <si>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</si>
  <si>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</si>
  <si>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</si>
  <si>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</si>
  <si>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</si>
  <si>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</si>
  <si>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</si>
  <si>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</si>
  <si>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</si>
  <si>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</si>
  <si>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</si>
  <si>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</si>
  <si>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</si>
  <si>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</si>
  <si>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</si>
  <si>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</si>
  <si>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</si>
  <si>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</si>
  <si>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</si>
  <si>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</si>
  <si>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</si>
  <si>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</si>
  <si>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</si>
  <si>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</si>
  <si>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</si>
  <si>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</si>
  <si>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</si>
  <si>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</si>
  <si>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</si>
  <si>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</si>
  <si>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</si>
  <si>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</si>
  <si>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</si>
  <si>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</si>
  <si>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</si>
  <si>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</si>
  <si>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</si>
  <si>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</si>
  <si>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</si>
  <si>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</si>
  <si>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</si>
  <si>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</si>
  <si>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</si>
  <si>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</si>
  <si>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</si>
  <si>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</si>
  <si>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</si>
  <si>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</si>
  <si>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</si>
  <si>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</si>
  <si>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</si>
  <si>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</si>
  <si>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</si>
  <si>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</si>
  <si>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</si>
  <si>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</si>
  <si>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</si>
  <si>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</si>
  <si>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</si>
  <si>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</si>
  <si>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</si>
  <si>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</si>
  <si>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</si>
  <si>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</si>
  <si>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</si>
  <si>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</si>
  <si>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</si>
  <si>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</si>
  <si>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</si>
  <si>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</si>
  <si>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</si>
  <si>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</si>
  <si>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</si>
  <si>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</si>
  <si>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</si>
  <si>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</si>
  <si>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</si>
  <si>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</si>
  <si>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</si>
  <si>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</si>
  <si>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</si>
  <si>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</si>
  <si>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</si>
  <si>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</si>
  <si>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</si>
  <si>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</si>
  <si>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</si>
  <si>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</si>
  <si>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</si>
  <si>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</si>
  <si>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</si>
  <si>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</si>
  <si>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</si>
  <si>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</si>
  <si>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</si>
  <si>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</si>
  <si>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</si>
  <si>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</si>
  <si>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</si>
  <si>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</si>
  <si>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</si>
  <si>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</si>
  <si>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</si>
  <si>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</si>
  <si>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</si>
  <si>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</si>
  <si>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</si>
  <si>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</si>
  <si>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</si>
  <si>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</si>
  <si>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</si>
  <si>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</si>
  <si>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</si>
  <si>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</si>
  <si>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</si>
  <si>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</si>
  <si>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</si>
  <si>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</si>
  <si>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</si>
  <si>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</si>
  <si>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</si>
  <si>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</si>
  <si>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</si>
  <si>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</si>
  <si>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</si>
  <si>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</si>
  <si>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</si>
  <si>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</si>
  <si>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</si>
  <si>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</si>
  <si>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</si>
  <si>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</si>
  <si>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</si>
  <si>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</si>
  <si>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</si>
  <si>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</si>
  <si>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</si>
  <si>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</si>
  <si>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</si>
  <si>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</si>
  <si>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</si>
  <si>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</si>
  <si>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</si>
  <si>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</si>
  <si>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</si>
  <si>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</si>
  <si>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</si>
  <si>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</si>
  <si>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</si>
  <si>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</si>
  <si>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</si>
  <si>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</si>
  <si>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</si>
  <si>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</si>
  <si>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</si>
  <si>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</si>
  <si>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</si>
  <si>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</si>
  <si>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</si>
  <si>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</si>
  <si>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</si>
  <si>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</si>
  <si>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</si>
  <si>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</si>
  <si>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</si>
  <si>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</si>
  <si>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</si>
  <si>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</si>
  <si>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</si>
  <si>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</si>
  <si>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</si>
  <si>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</si>
  <si>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</si>
  <si>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</si>
  <si>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</si>
  <si>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</si>
  <si>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</si>
  <si>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</si>
  <si>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</si>
  <si>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</si>
  <si>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</si>
  <si>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</si>
  <si>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</si>
  <si>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</si>
  <si>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</si>
  <si>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</si>
  <si>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</si>
  <si>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</si>
  <si>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</si>
  <si>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</si>
  <si>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</si>
  <si>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</si>
  <si>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</si>
  <si>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</si>
  <si>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</si>
  <si>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</si>
  <si>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</si>
  <si>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</si>
  <si>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</si>
  <si>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</si>
  <si>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</si>
  <si>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</si>
  <si>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</si>
  <si>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</si>
  <si>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</si>
  <si>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</si>
  <si>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</si>
  <si>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</si>
  <si>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</si>
  <si>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</si>
  <si>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</si>
  <si>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</si>
  <si>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</si>
  <si>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</si>
  <si>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</si>
  <si>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</si>
  <si>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</si>
  <si>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</si>
  <si>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</si>
  <si>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</si>
  <si>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</si>
  <si>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</si>
  <si>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</si>
  <si>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</si>
  <si>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</si>
  <si>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</si>
  <si>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</si>
  <si>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</si>
  <si>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</si>
  <si>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</si>
  <si>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</si>
  <si>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</si>
  <si>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</si>
  <si>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</si>
  <si>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</si>
  <si>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</si>
  <si>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</si>
  <si>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</si>
  <si>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</si>
  <si>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</si>
  <si>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</si>
  <si>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</si>
  <si>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</si>
  <si>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</si>
  <si>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</si>
  <si>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</si>
  <si>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</si>
  <si>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</si>
  <si>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</si>
  <si>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</si>
  <si>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</si>
  <si>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</si>
  <si>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</si>
  <si>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</si>
  <si>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</si>
  <si>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</si>
  <si>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</si>
  <si>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</si>
  <si>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</si>
  <si>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</si>
  <si>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</si>
  <si>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</si>
  <si>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</si>
  <si>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</si>
  <si>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</si>
  <si>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</si>
  <si>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</si>
  <si>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</si>
  <si>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</si>
  <si>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</si>
  <si>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</si>
  <si>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</si>
  <si>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</si>
  <si>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</si>
  <si>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</si>
  <si>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</si>
  <si>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</si>
  <si>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</si>
  <si>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</si>
  <si>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</si>
  <si>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</si>
  <si>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</si>
  <si>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</si>
  <si>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</si>
  <si>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</si>
  <si>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</si>
  <si>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</si>
  <si>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</si>
  <si>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</si>
  <si>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</si>
  <si>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</si>
  <si>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</si>
  <si>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</si>
  <si>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</si>
  <si>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</si>
  <si>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</si>
  <si>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</si>
  <si>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</si>
  <si>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</si>
  <si>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</si>
  <si>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</si>
  <si>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</si>
  <si>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</si>
  <si>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</si>
  <si>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</si>
  <si>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</si>
  <si>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</si>
  <si>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</si>
  <si>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</si>
  <si>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</si>
  <si>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</si>
  <si>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</si>
  <si>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</si>
  <si>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</si>
  <si>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</si>
  <si>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</si>
  <si>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</si>
  <si>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</si>
  <si>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</si>
  <si>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</si>
  <si>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</si>
  <si>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</si>
  <si>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</si>
  <si>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</si>
  <si>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</si>
  <si>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</si>
  <si>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</si>
  <si>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</si>
  <si>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</si>
  <si>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</si>
  <si>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</si>
  <si>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</si>
  <si>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</si>
  <si>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</si>
  <si>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</si>
  <si>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</si>
  <si>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</si>
  <si>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</si>
  <si>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</si>
  <si>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</si>
  <si>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</si>
  <si>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</si>
  <si>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</si>
  <si>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</si>
  <si>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</si>
  <si>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</si>
  <si>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</si>
  <si>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</si>
  <si>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</si>
  <si>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</si>
  <si>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</si>
  <si>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</si>
  <si>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</si>
  <si>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</si>
  <si>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</si>
  <si>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</si>
  <si>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</si>
  <si>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</si>
  <si>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</si>
  <si>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</si>
  <si>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</si>
  <si>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</si>
  <si>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</si>
  <si>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</si>
  <si>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</si>
  <si>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</si>
  <si>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</si>
  <si>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</si>
  <si>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</si>
  <si>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</si>
  <si>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</si>
  <si>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</si>
  <si>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</si>
  <si>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</si>
  <si>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</si>
  <si>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</si>
  <si>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</si>
  <si>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</si>
  <si>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</si>
  <si>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</si>
  <si>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</si>
  <si>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</si>
  <si>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</si>
  <si>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</si>
  <si>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</si>
  <si>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</si>
  <si>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</si>
  <si>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</si>
  <si>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</si>
  <si>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</si>
  <si>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</si>
  <si>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</si>
  <si>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</si>
  <si>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</si>
  <si>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</si>
  <si>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</si>
  <si>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</si>
  <si>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</si>
  <si>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</si>
  <si>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</si>
  <si>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</si>
  <si>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</si>
  <si>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</si>
  <si>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</si>
  <si>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</si>
  <si>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</si>
  <si>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50 min</t>
  </si>
  <si>
    <t xml:space="preserve"> PCM-20250215-00000830 </t>
  </si>
  <si>
    <t>LTE site still down and  site located in aramco area access issue need special permission</t>
  </si>
  <si>
    <t>PCM-20251113-00000469</t>
  </si>
  <si>
    <t>Sceco unpaid bill, neighbor not allow connected pg due to noise</t>
  </si>
  <si>
    <t>JED2301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</si>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</sst>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311.82645486111142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45974.774880787038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45974.774880787038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45974.774880787038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45974.774880787038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45974.774880787038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45974.774880787038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45974.774880787038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45974.774880787038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45974.774880787038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45974.774880787038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45974.774880787038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45974.774880787038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45974.774880787038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45974.774880787038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45974.774880787038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45974.774880787038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45974.774880787038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45974.774880787038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45974.774880787038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45974.774880787038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45974.774880787038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45974.774880787038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45974.774880787038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45974.774880787038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45974.774880787038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45974.774880787038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45974.774880787038</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45974.774880787038</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45974.774880787038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45974.774880787038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45974.774880787038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45974.774880787038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45974.774880787038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45974.774880787038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45974.774880787038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45974.774880787038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45974.774880787038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45974.774880787038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45974.774880787038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45974.774880787038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45974.774880787038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45974.774880787038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45974.774880787038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45974.774880787038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45974.774880787038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45974.774880787038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45974.774880787038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45974.774880787038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45974.774880787038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45974.774880787038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45974.774880787038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45974.774880787038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45974.774880787038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45974.774880787038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45974.774880787038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45974.774880787038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45974.774880787038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45974.774880787038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45974.774880787038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45974.774880787038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45974.774880787038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45974.774880787038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45974.774880787038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45974.774880787038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45974.774880787038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45974.774880787038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45974.774880787038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45974.774880787038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45974.774880787038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45974.774880787038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45974.774880787038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45974.774880787038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45974.774880787038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45974.774880787038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45974.774880787038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45974.774880787038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45974.774880787038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45974.774880787038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45974.774880787038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45974.774880787038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45974.774880787038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45974.774880787038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45974.774880787038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45974.774880787038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45974.774880787038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45974.774880787038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45974.774880787038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45974.774880787038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45974.774880787038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45974.774880787038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45974.774880787038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45974.774880787038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45974.774880787038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45974.774880787038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45974.774880787038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45974.774880787038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45974.774880787038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45974.774880787038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45974.774880787038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45974.774880787038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45974.774880787038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45974.774880787038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45974.774880787038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45974.774880787038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45974.774880787038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45974.774880787038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45974.774880787038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45974.774880787038</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6D9D9B88-6BCA-49B6-AA8F-B0990080741B}"/>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149.77504282407608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0.1685960648173932</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24311</v>
      </c>
      <c r="E5" s="103" t="s">
        <v>39021</v>
      </c>
      <c r="F5" s="104"/>
      <c r="G5" s="105">
        <f ca="1">IFERROR(NOW()-F5,"-")</f>
        <v>45974.774880787038</v>
      </c>
      <c r="H5" s="104">
        <v>45974.749583333331</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45974.774880787038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45974.774880787038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45974.774880787038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45974.774880787038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ca="1">IFERROR(NOW()-F10,"-")</f>
        <v>45974.774880787038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45974.774880787038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s="156" customFormat="1" ht="31.5" customHeight="1">
      <c r="A12" s="102"/>
      <c r="B12" s="18" t="str">
        <f>IFERROR(VLOOKUP(D12,DB!A:K,11,0),"")</f>
        <v/>
      </c>
      <c r="C12" s="18"/>
      <c r="D12" s="18"/>
      <c r="E12" s="103"/>
      <c r="F12" s="104"/>
      <c r="G12" s="105">
        <f ca="1">IFERROR(NOW()-F12,"-")</f>
        <v>45974.774880787038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45974.774880787038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45974.774880787038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45974.774880787038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7"/>
      <c r="B16" s="128" t="str">
        <f>IFERROR(VLOOKUP(D16,DB!A:K,11,0),"")</f>
        <v/>
      </c>
      <c r="C16" s="128"/>
      <c r="D16" s="128"/>
      <c r="E16" s="129"/>
      <c r="F16" s="130"/>
      <c r="G16" s="131">
        <f ca="1">IFERROR(NOW()-F16,"-")</f>
        <v>45974.774880787038</v>
      </c>
      <c r="H16" s="130"/>
      <c r="I16" s="128" t="str">
        <f>IFERROR(VLOOKUP(D16,DB!A:F,6,0),"")</f>
        <v/>
      </c>
      <c r="J16" s="128" t="str">
        <f>IFERROR(VLOOKUP(D16,DB!A:G,7,0),"")</f>
        <v/>
      </c>
      <c r="K16" s="132"/>
      <c r="L16" s="128" t="str">
        <f>IFERROR(VLOOKUP(D16,DB!A:I,9,0),"")</f>
        <v/>
      </c>
      <c r="M16" s="128"/>
      <c r="N16" s="128"/>
      <c r="O16" s="128"/>
      <c r="P16" s="128"/>
      <c r="Q16" s="128"/>
      <c r="R16" s="128"/>
      <c r="S16" s="128"/>
      <c r="T16" s="128"/>
      <c r="U16" s="128"/>
      <c r="V16" s="128"/>
      <c r="W16" s="128"/>
      <c r="X16" s="128"/>
      <c r="Y16" s="128"/>
      <c r="Z16" s="128"/>
      <c r="AA16" s="128"/>
      <c r="AB16" s="128"/>
      <c r="AC16" s="128"/>
      <c r="AD16" s="128"/>
      <c r="AE16" s="128"/>
      <c r="AF16" s="128"/>
      <c r="AG16" s="128"/>
      <c r="AH16" s="128"/>
      <c r="AI16" s="128"/>
      <c r="AJ16" s="128"/>
      <c r="AK16" s="128"/>
      <c r="AL16" s="128"/>
      <c r="AM16" s="128"/>
      <c r="AN16" s="128"/>
      <c r="AO16" s="128"/>
      <c r="AP16" s="128"/>
      <c r="AQ16" s="128"/>
      <c r="AR16" s="128"/>
      <c r="AS16" s="128"/>
      <c r="AT16" s="128"/>
      <c r="AU16" s="128"/>
      <c r="AV16" s="128"/>
      <c r="AW16" s="128"/>
      <c r="AX16" s="128"/>
      <c r="AY16" s="128"/>
      <c r="AZ16" s="128"/>
      <c r="BA16" s="128"/>
      <c r="BB16" s="128"/>
      <c r="BC16" s="128"/>
      <c r="BD16" s="128"/>
      <c r="BE16" s="128"/>
      <c r="BF16" s="128"/>
      <c r="BG16" s="128"/>
      <c r="BH16" s="128"/>
      <c r="BI16" s="128"/>
      <c r="BJ16" s="128"/>
      <c r="BK16" s="128"/>
      <c r="BL16" s="128"/>
      <c r="BM16" s="128"/>
      <c r="BN16" s="128"/>
      <c r="BO16" s="128"/>
      <c r="BP16" s="128"/>
      <c r="BQ16" s="128"/>
      <c r="BR16" s="128"/>
      <c r="BS16" s="128"/>
      <c r="BT16" s="128"/>
      <c r="BU16" s="128"/>
      <c r="BV16" s="128"/>
      <c r="BW16" s="128"/>
      <c r="BX16" s="128"/>
      <c r="BY16" s="128"/>
      <c r="BZ16" s="128"/>
      <c r="CA16" s="128"/>
      <c r="CB16" s="128"/>
      <c r="CC16" s="128"/>
      <c r="CD16" s="128"/>
      <c r="CE16" s="128"/>
      <c r="CF16" s="128"/>
      <c r="CG16" s="128"/>
      <c r="CH16" s="128"/>
      <c r="CI16" s="128"/>
      <c r="CJ16" s="133"/>
    </row>
    <row r="17" spans="1:88" ht="31.5" customHeight="1">
      <c r="A17" s="102"/>
      <c r="B17" s="18" t="str">
        <f>IFERROR(VLOOKUP(D17,DB!A:K,11,0),"")</f>
        <v/>
      </c>
      <c r="C17" s="18"/>
      <c r="D17" s="18"/>
      <c r="E17" s="103"/>
      <c r="F17" s="104"/>
      <c r="G17" s="105">
        <f ca="1">IFERROR(NOW()-F17,"-")</f>
        <v>45974.774880787038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45974.774880787038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45974.774880787038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45974.774880787038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45974.774880787038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45974.774880787038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45974.774880787038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45974.774880787038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45974.774880787038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45974.774880787038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45974.774880787038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45974.774880787038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45974.774880787038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45974.774880787038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45974.774880787038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45974.774880787038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45974.774880787038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45974.774880787038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45974.774880787038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45974.774880787038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45974.774880787038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45974.774880787038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45974.774880787038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45974.774880787038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45974.774880787038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45974.774880787038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45974.774880787038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45974.774880787038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45974.774880787038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45974.774880787038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45974.774880787038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45974.774880787038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45974.774880787038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45974.774880787038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45974.774880787038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45974.774880787038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ca="1">IFERROR(NOW()-F53,"-")</f>
        <v>45974.774880787038</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45974.774880787038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45974.774880787038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45974.774880787038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45974.774880787038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45974.774880787038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45974.774880787038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45974.774880787038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45974.774880787038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45974.774880787038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45974.774880787038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45974.774880787038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45974.774880787038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45974.774880787038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45974.774880787038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45974.774880787038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45974.774880787038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45974.774880787038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45974.774880787038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45974.774880787038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45974.774880787038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45974.774880787038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45974.774880787038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45974.774880787038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45974.774880787038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45974.774880787038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45974.774880787038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45974.774880787038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45974.774880787038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45974.774880787038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45974.774880787038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45974.774880787038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45974.774880787038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45974.774880787038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45974.774880787038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45974.774880787038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45974.774880787038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45974.774880787038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45974.774880787038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45974.774880787038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45974.774880787038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45974.774880787038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45974.774880787038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45974.774880787038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45974.774880787038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45974.774880787038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45974.774880787038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45974.774880787038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45974.774880787038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45974.774880787038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45974.774880787038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45974.774880787038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45974.774880787038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45974.774880787038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45974.774880787038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45974.774880787038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45974.774880787038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45974.774880787038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45974.774880787038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45974.774880787038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45974.774880787038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45974.774880787038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45974.774880787038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45974.774880787038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45974.774880787038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45974.774880787038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45974.774880787038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45974.774880787038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45974.774880787038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45974.774880787038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45974.774880787038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45974.774880787038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45974.774880787038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45974.774880787038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45974.774880787038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45974.774880787038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45974.774880787038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45974.774880787038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45974.774880787038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45974.774880787038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45974.774880787038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45974.774880787038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45974.774880787038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45974.774880787038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45974.774880787038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45974.774880787038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45974.774880787038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45974.774880787038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45974.774880787038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45974.774880787038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45974.774880787038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45974.774880787038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45974.774880787038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45974.774880787038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45974.774880787038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45974.774880787038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45974.774880787038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45974.774880787038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45974.774880787038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45974.774880787038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45974.774880787038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45974.774880787038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45974.774880787038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45974.774880787038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45974.774880787038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45974.774880787038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45974.774880787038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45974.774880787038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45974.774880787038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45974.774880787038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45974.774880787038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45974.774880787038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45974.774880787038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45974.774880787038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45974.774880787038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45974.774880787038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45974.774880787038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45974.774880787038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45974.774880787038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45974.774880787038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45974.774880787038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45974.774880787038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45974.774880787038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45974.774880787038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45974.774880787038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45974.774880787038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45974.774880787038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45974.774880787038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45974.774880787038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45974.774880787038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45974.774880787038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45974.774880787038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45974.774880787038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45974.774880787038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45974.774880787038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45974.774880787038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45974.774880787038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45974.774880787038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45974.774880787038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45974.774880787038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45974.774880787038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45974.774880787038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45974.774880787038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45974.774880787038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45974.774880787038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45974.774880787038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45974.774880787038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45974.774880787038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45974.774880787038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45974.774880787038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45974.774880787038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45974.774880787038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45974.774880787038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45974.774880787038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45974.774880787038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45974.774880787038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45974.774880787038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45974.774880787038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45974.774880787038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45974.774880787038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45974.774880787038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45974.774880787038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45974.774880787038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45974.774880787038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45974.774880787038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45974.774880787038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45974.774880787038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45974.774880787038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45974.774880787038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45974.774880787038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45974.774880787038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45974.774880787038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45974.774880787038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45974.774880787038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45974.774880787038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45974.774880787038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45974.774880787038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45974.774880787038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45974.774880787038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45974.774880787038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45974.774880787038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45974.774880787038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45974.774880787038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45974.774880787038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45974.774880787038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45974.774880787038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45974.774880787038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45974.774880787038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45974.774880787038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45974.774880787038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45974.774880787038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45974.774880787038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45974.774880787038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45974.774880787038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45974.774880787038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45974.774880787038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45974.774880787038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45974.774880787038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45974.774880787038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45974.774880787038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45974.774880787038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45974.774880787038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45974.774880787038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45974.774880787038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45974.774880787038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45974.774880787038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45974.774880787038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45974.774880787038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45974.774880787038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45974.774880787038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45974.774880787038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45974.774880787038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45974.774880787038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45974.774880787038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45974.774880787038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45974.774880787038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45974.774880787038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45974.774880787038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45974.774880787038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45974.774880787038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45974.774880787038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45974.774880787038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45974.774880787038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45974.774880787038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45974.774880787038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45974.774880787038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45974.774880787038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45974.774880787038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45974.774880787038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45974.774880787038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45974.774880787038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45974.774880787038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45974.774880787038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45974.774880787038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45974.774880787038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45974.774880787038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45974.774880787038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45974.774880787038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45974.774880787038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45974.774880787038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45974.774880787038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45974.774880787038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45974.774880787038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45974.774880787038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45974.774880787038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45974.774880787038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45974.774880787038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45974.774880787038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45974.774880787038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45974.774880787038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45974.774880787038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45974.774880787038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45974.774880787038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45974.774880787038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45974.774880787038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45974.774880787038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45974.774880787038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45974.774880787038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45974.774880787038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45974.774880787038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45974.774880787038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45974.774880787038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45974.774880787038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45974.774880787038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45974.774880787038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45974.774880787038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45974.774880787038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45974.774880787038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45974.774880787038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45974.774880787038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45974.774880787038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45974.774880787038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45974.774880787038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45974.774880787038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45974.774880787038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45974.774880787038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45974.774880787038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45974.774880787038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45974.774880787038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45974.774880787038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45974.774880787038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45974.774880787038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45974.774880787038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45974.774880787038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45974.774880787038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45974.774880787038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45974.774880787038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45974.774880787038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45974.774880787038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45974.774880787038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45974.774880787038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45974.774880787038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45974.774880787038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45974.774880787038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45974.774880787038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45974.774880787038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45974.774880787038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45974.774880787038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45974.774880787038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45974.774880787038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45974.774880787038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45974.774880787038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45974.774880787038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45974.774880787038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45974.774880787038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45974.774880787038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45974.774880787038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45974.774880787038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45974.774880787038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45974.774880787038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45974.774880787038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45974.774880787038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45974.774880787038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45974.774880787038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45974.774880787038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45974.774880787038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45974.774880787038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45974.774880787038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45974.774880787038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45974.774880787038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45974.774880787038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45974.774880787038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45974.774880787038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45974.774880787038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45974.774880787038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45974.774880787038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45974.774880787038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45974.774880787038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45974.774880787038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45974.774880787038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45974.774880787038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45974.774880787038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45974.774880787038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45974.774880787038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45974.774880787038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45974.774880787038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45974.774880787038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45974.774880787038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45974.774880787038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45974.774880787038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45974.774880787038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45974.774880787038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45974.774880787038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45974.774880787038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45974.774880787038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45974.774880787038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45974.774880787038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45974.774880787038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45974.774880787038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45974.774880787038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45974.774880787038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45974.774880787038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45974.774880787038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45974.774880787038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45974.774880787038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45974.774880787038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45974.774880787038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45974.774880787038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45974.774880787038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45974.774880787038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45974.774880787038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45974.774880787038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45974.774880787038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45974.774880787038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45974.774880787038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45974.774880787038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45974.774880787038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45974.774880787038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45974.774880787038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45974.774880787038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45974.774880787038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45974.774880787038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45974.774880787038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45974.774880787038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45974.774880787038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45974.774880787038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45974.774880787038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45974.774880787038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45974.774880787038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45974.774880787038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45974.774880787038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45974.774880787038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45974.774880787038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45974.774880787038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45974.774880787038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45974.774880787038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45974.774880787038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45974.774880787038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45974.774880787038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45974.774880787038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45974.774880787038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45974.774880787038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45974.774880787038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45974.774880787038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45974.774880787038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45974.774880787038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45974.774880787038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45974.774880787038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45974.774880787038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45974.774880787038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45974.774880787038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45974.774880787038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45974.774880787038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45974.774880787038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45974.774880787038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45974.774880787038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45974.774880787038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45974.774880787038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45974.774880787038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45974.774880787038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45974.774880787038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45974.774880787038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45974.774880787038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45974.774880787038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45974.774880787038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45974.774880787038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45974.774880787038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45974.774880787038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45974.774880787038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45974.774880787038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45974.774880787038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45974.774880787038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45974.774880787038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45974.774880787038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45974.774880787038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45974.774880787038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45974.774880787038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45974.774880787038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45974.774880787038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45974.774880787038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45974.774880787038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45974.774880787038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45974.774880787038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45974.774880787038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45974.774880787038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45974.774880787038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45974.774880787038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45974.774880787038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45974.774880787038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45974.774880787038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45974.774880787038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45974.774880787038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45974.774880787038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45974.774880787038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45974.774880787038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45974.774880787038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45974.774880787038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45974.774880787038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45974.774880787038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45974.774880787038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45974.774880787038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45974.774880787038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45974.774880787038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45974.774880787038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45974.774880787038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45974.774880787038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45974.774880787038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45974.774880787038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45974.774880787038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45974.774880787038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45974.774880787038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45974.774880787038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45974.774880787038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45974.774880787038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45974.774880787038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45974.774880787038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45974.774880787038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45974.774880787038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45974.774880787038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45974.774880787038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45974.774880787038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45974.774880787038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45974.774880787038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45974.774880787038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45974.774880787038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45974.774880787038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45974.774880787038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45974.774880787038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45974.774880787038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45974.774880787038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45974.774880787038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45974.774880787038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45974.774880787038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45974.774880787038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45974.774880787038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45974.774880787038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45974.774880787038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45974.774880787038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45974.774880787038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45974.774880787038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45974.774880787038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45974.774880787038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45974.774880787038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45974.774880787038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45974.774880787038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45974.774880787038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45974.774880787038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45974.774880787038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45974.774880787038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45974.774880787038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45974.774880787038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45974.774880787038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45974.774880787038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45974.774880787038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45974.774880787038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45974.774880787038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45974.774880787038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45974.774880787038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45974.774880787038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45974.774880787038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45974.774880787038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45974.774880787038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45974.774880787038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45974.774880787038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45974.774880787038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45974.774880787038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45974.774880787038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45974.774880787038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45974.774880787038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45974.774880787038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45974.774880787038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45974.774880787038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45974.774880787038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45974.774880787038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45974.774880787038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45974.774880787038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45974.774880787038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45974.774880787038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45974.774880787038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45974.774880787038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45974.774880787038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45974.774880787038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45974.774880787038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45974.774880787038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45974.774880787038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45974.774880787038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45974.774880787038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45974.774880787038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45974.774880787038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45974.774880787038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45974.774880787038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45974.774880787038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45974.774880787038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45974.774880787038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45974.774880787038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45974.774880787038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45974.774880787038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45974.774880787038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45974.774880787038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45974.774880787038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45974.774880787038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45974.774880787038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45974.774880787038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45974.774880787038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45974.774880787038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45974.774880787038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45974.774880787038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45974.774880787038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45974.774880787038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45974.774880787038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45974.774880787038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45974.774880787038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45974.774880787038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45974.774880787038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45974.774880787038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45974.774880787038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45974.774880787038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45974.774880787038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45974.774880787038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45974.774880787038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45974.774880787038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45974.774880787038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45974.774880787038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45974.774880787038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45974.774880787038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45974.774880787038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45974.774880787038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45974.774880787038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45974.774880787038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45974.774880787038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45974.774880787038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45974.774880787038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45974.774880787038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45974.774880787038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45974.774880787038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45974.774880787038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45974.774880787038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45974.774880787038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45974.774880787038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45974.774880787038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45974.774880787038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45974.774880787038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45974.774880787038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45974.774880787038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45974.774880787038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45974.774880787038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45974.774880787038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45974.774880787038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45974.774880787038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45974.774880787038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45974.774880787038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45974.774880787038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45974.774880787038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45974.774880787038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45974.774880787038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45974.774880787038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45974.774880787038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45974.774880787038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45974.774880787038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45974.774880787038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45974.774880787038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45974.774880787038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45974.774880787038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45974.774880787038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45974.774880787038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45974.774880787038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45974.774880787038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45974.774880787038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45974.774880787038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45974.774880787038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45974.774880787038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45974.774880787038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45974.774880787038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45974.774880787038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45974.774880787038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45974.774880787038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45974.774880787038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45974.774880787038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45974.774880787038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45974.774880787038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45974.774880787038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45974.774880787038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45974.774880787038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45974.774880787038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45974.774880787038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45974.774880787038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45974.774880787038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45974.774880787038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45974.774880787038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45974.774880787038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45974.774880787038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45974.774880787038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45974.774880787038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45974.774880787038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45974.774880787038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45974.774880787038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45974.774880787038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45974.774880787038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45974.774880787038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45974.774880787038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45974.774880787038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45974.774880787038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45974.774880787038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45974.774880787038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45974.774880787038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45974.774880787038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45974.774880787038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45974.774880787038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45974.774880787038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45974.774880787038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45974.774880787038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45974.774880787038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45974.774880787038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45974.774880787038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45974.774880787038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45974.774880787038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45974.774880787038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45974.774880787038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45974.774880787038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45974.774880787038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45974.774880787038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45974.774880787038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45974.774880787038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45974.774880787038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45974.774880787038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45974.774880787038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45974.774880787038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45974.774880787038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45974.774880787038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45974.774880787038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45974.774880787038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45974.774880787038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45974.774880787038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45974.774880787038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45974.774880787038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45974.774880787038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45974.774880787038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45974.774880787038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45974.774880787038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45974.774880787038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45974.774880787038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45974.774880787038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45974.774880787038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45974.774880787038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45974.774880787038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45974.774880787038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45974.774880787038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45974.774880787038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45974.774880787038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45974.774880787038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45974.774880787038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45974.774880787038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45974.774880787038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45974.774880787038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45974.774880787038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45974.774880787038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45974.774880787038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45974.774880787038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45974.774880787038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45974.774880787038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45974.774880787038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45974.774880787038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45974.774880787038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45974.774880787038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45974.774880787038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45974.774880787038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45974.774880787038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45974.774880787038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45974.774880787038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45974.774880787038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45974.774880787038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45974.774880787038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45974.774880787038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45974.774880787038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45974.774880787038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45974.774880787038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45974.774880787038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45974.774880787038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45974.774880787038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45974.774880787038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45974.774880787038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45974.774880787038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45974.774880787038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45974.774880787038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45974.774880787038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45974.774880787038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45974.774880787038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45974.774880787038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45974.774880787038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45974.774880787038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45974.774880787038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45974.774880787038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45974.774880787038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45974.774880787038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45974.774880787038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45974.774880787038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45974.774880787038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45974.774880787038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45974.774880787038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45974.774880787038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45974.774880787038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45974.774880787038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45974.774880787038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45974.774880787038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45974.774880787038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45974.774880787038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45974.774880787038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45974.774880787038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45974.774880787038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45974.774880787038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45974.774880787038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45974.774880787038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45974.774880787038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45974.774880787038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45974.774880787038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45974.774880787038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45974.774880787038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45974.774880787038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45974.774880787038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45974.774880787038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45974.774880787038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45974.774880787038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45974.774880787038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45974.774880787038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45974.774880787038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45974.774880787038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45974.774880787038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45974.774880787038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45974.774880787038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45974.774880787038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45974.774880787038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45974.774880787038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45974.774880787038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45974.774880787038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45974.774880787038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45974.774880787038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45974.774880787038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45974.774880787038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45974.774880787038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45974.774880787038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45974.774880787038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45974.774880787038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45974.774880787038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45974.774880787038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45974.774880787038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45974.774880787038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45974.774880787038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45974.774880787038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45974.774880787038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45974.774880787038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45974.774880787038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45974.774880787038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45974.774880787038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45974.774880787038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45974.774880787038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45974.774880787038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45974.774880787038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45974.774880787038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45974.774880787038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45974.774880787038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45974.774880787038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45974.774880787038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45974.774880787038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45974.774880787038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45974.774880787038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45974.774880787038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45974.774880787038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45974.774880787038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45974.774880787038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45974.774880787038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45974.774880787038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45974.774880787038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45974.774880787038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45974.774880787038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45974.774880787038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45974.774880787038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45974.774880787038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45974.774880787038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45974.774880787038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45974.774880787038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45974.774880787038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45974.774880787038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45974.774880787038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45974.774880787038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45974.774880787038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45974.774880787038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45974.774880787038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45974.774880787038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45974.774880787038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45974.774880787038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45974.774880787038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45974.774880787038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45974.774880787038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45974.774880787038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45974.774880787038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45974.774880787038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45974.774880787038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45974.774880787038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45974.774880787038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45974.774880787038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45974.774880787038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45974.774880787038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45974.774880787038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45974.774880787038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45974.774880787038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45974.774880787038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45974.774880787038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45974.774880787038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45974.774880787038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45974.774880787038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45974.774880787038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45974.774880787038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45974.774880787038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45974.774880787038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45974.774880787038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45974.774880787038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45974.774880787038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45974.774880787038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45974.774880787038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45974.774880787038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45974.774880787038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45974.774880787038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45974.774880787038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45974.774880787038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45974.774880787038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45974.774880787038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45974.774880787038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45974.774880787038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45974.774880787038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45974.774880787038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45974.774880787038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45974.774880787038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45974.774880787038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45974.774880787038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45974.774880787038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45974.774880787038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45974.774880787038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45974.774880787038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45974.774880787038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45974.774880787038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45974.774880787038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45974.774880787038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45974.774880787038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45974.774880787038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45974.774880787038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45974.774880787038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45974.774880787038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45974.774880787038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45974.774880787038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45974.774880787038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45974.774880787038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45974.774880787038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45974.774880787038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45974.774880787038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45974.774880787038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45974.774880787038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45974.774880787038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45974.774880787038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45974.774880787038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45974.774880787038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45974.774880787038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45974.774880787038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45974.774880787038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45974.774880787038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45974.774880787038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45974.774880787038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45974.774880787038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45974.774880787038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45974.774880787038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45974.774880787038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45974.774880787038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45974.774880787038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45974.774880787038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45974.774880787038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45974.774880787038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45974.774880787038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45974.774880787038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45974.774880787038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45974.774880787038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45974.774880787038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45974.774880787038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45974.774880787038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45974.774880787038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45974.774880787038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45974.774880787038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45974.774880787038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45974.774880787038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45974.774880787038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45974.774880787038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45974.774880787038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45974.774880787038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45974.774880787038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45974.774880787038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45974.774880787038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45974.774880787038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45974.774880787038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45974.774880787038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45974.774880787038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45974.774880787038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45974.774880787038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45974.774880787038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45974.774880787038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45974.774880787038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45974.774880787038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45974.774880787038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45974.774880787038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45974.774880787038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45974.774880787038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45974.774880787038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45974.774880787038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45974.774880787038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45974.774880787038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45974.774880787038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45974.774880787038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45974.774880787038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45974.774880787038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45974.774880787038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45974.774880787038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45974.774880787038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45974.774880787038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45974.774880787038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45974.774880787038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45974.774880787038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45974.774880787038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45974.774880787038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45974.774880787038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45974.774880787038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45974.774880787038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45974.774880787038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45974.774880787038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45974.774880787038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45974.774880787038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45974.774880787038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45974.774880787038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45974.774880787038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45974.774880787038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45974.774880787038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45974.774880787038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45974.774880787038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45974.774880787038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45974.774880787038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45974.774880787038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45974.774880787038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45974.774880787038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45974.774880787038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45974.774880787038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45974.774880787038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45974.774880787038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45974.774880787038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45974.774880787038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45974.774880787038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45974.774880787038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45974.774880787038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45974.774880787038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45974.774880787038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45974.774880787038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45974.774880787038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45974.774880787038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45974.774880787038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45974.774880787038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45974.774880787038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45974.774880787038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45974.774880787038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45974.774880787038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45974.774880787038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45974.774880787038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45974.774880787038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45974.774880787038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45974.774880787038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45974.774880787038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45974.774880787038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45974.774880787038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45974.774880787038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45974.774880787038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45974.774880787038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45974.774880787038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45974.774880787038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45974.774880787038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45974.774880787038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45974.774880787038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45974.774880787038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45974.774880787038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45974.774880787038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45974.774880787038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45974.774880787038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45974.774880787038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45974.774880787038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45974.774880787038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45974.774880787038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45974.774880787038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45974.774880787038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C11" sqref="C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271.29416319444135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0.45960300925798947</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t="s">
        <v>39113</v>
      </c>
      <c r="E4" s="95"/>
      <c r="F4" s="96"/>
      <c r="G4" s="97">
        <f ca="1">IFERROR(NOW()-F4,"")</f>
        <v>45974.774880787038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45974.774880787038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45974.774880787038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45974.774880787038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45974.774880787038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45974.774880787038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45974.774880787038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45974.774880787038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45974.774880787038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45974.774880787038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45974.774880787038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45974.774880787038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45974.774880787038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45974.774880787038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45974.774880787038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45974.774880787038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45974.774880787038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45974.774880787038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45974.774880787038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45974.774880787038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45974.774880787038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45974.774880787038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45974.774880787038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45974.774880787038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45974.774880787038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45974.774880787038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45974.774880787038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45974.774880787038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45974.774880787038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45974.774880787038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45974.774880787038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45974.774880787038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45974.774880787038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45974.774880787038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45974.774880787038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45974.774880787038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45974.774880787038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45974.774880787038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45974.774880787038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45974.774880787038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45974.774880787038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45974.774880787038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45974.774880787038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45974.774880787038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45974.774880787038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45974.774880787038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45974.774880787038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45974.774880787038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45974.774880787038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45974.774880787038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45974.774880787038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45974.774880787038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45974.774880787038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45974.774880787038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45974.774880787038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45974.774880787038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45974.774880787038</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82.942820601849235</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48.586003472220909</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9" ca="1" si="1">IFERROR(NOW()-F4,"")</f>
        <v>26.113769675925141</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ca="1" si="1"/>
        <v>45974.774880787038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45974.774880787038</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45974.774880787038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45974.774880787038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45974.774880787038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45974.774880787038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45974.774880787038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45974.774880787038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45974.774880787038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45974.774880787038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45974.774880787038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45974.774880787038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45974.774880787038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45974.774880787038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45974.774880787038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45974.774880787038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45974.774880787038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45974.774880787038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45974.774880787038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45974.774880787038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45974.774880787038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45974.774880787038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45974.774880787038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45974.774880787038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45974.774880787038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45974.774880787038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45974.774880787038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45974.774880787038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45974.774880787038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45974.774880787038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45974.774880787038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45974.774880787038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45974.774880787038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45974.774880787038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45974.774880787038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45974.774880787038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45974.774880787038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45974.774880787038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45974.774880787038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45974.774880787038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45974.774880787038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45974.774880787038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45974.774880787038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45974.774880787038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45974.774880787038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45974.774880787038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45974.774880787038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45974.774880787038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45974.774880787038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45974.774880787038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45974.774880787038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45974.774880787038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45974.774880787038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45974.774880787038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45974.774880787038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45974.774880787038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45974.774880787038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45974.774880787038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45974.774880787038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45974.774880787038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45974.774880787038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45974.774880787038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45974.774880787038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45974.774880787038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45974.774880787038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45974.774880787038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45974.774880787038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45974.774880787038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45974.774880787038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45974.774880787038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45974.774880787038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45974.774880787038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45974.774880787038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45974.774880787038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45974.774880787038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45974.774880787038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45974.774880787038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45974.774880787038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45974.774880787038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45974.774880787038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45974.774880787038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45974.774880787038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45974.774880787038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45974.774880787038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45974.774880787038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45974.774880787038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45974.774880787038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45974.774880787038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45974.774880787038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45974.774880787038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45974.774880787038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45974.774880787038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45974.774880787038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45974.774880787038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45974.774880787038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45974.774880787038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45974.774880787038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45974.774880787038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45974.774880787038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45974.774880787038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45974.774880787038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45974.774880787038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45974.774880787038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45974.774880787038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45974.774880787038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45974.774880787038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45974.774880787038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45974.774880787038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45974.774880787038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45974.774880787038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45974.774880787038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45974.774880787038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45974.774880787038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45974.774880787038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45974.774880787038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45974.774880787038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45974.774880787038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45974.774880787038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45974.774880787038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45974.774880787038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45974.774880787038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45974.774880787038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45974.774880787038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45974.774880787038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45974.774880787038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45974.774880787038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45974.774880787038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45974.774880787038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45974.774880787038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45974.774880787038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45974.774880787038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45974.774880787038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45974.774880787038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45974.774880787038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45974.774880787038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45974.774880787038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45974.774880787038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45974.774880787038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45974.774880787038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45974.774880787038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45974.774880787038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45974.774880787038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45974.774880787038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45974.774880787038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45974.774880787038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45974.774880787038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45974.774880787038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45974.774880787038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45974.774880787038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45974.774880787038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45974.774880787038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45974.774880787038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45974.774880787038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45974.774880787038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45974.774880787038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45974.774880787038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45974.774880787038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45974.774880787038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45974.774880787038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45974.774880787038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45974.774880787038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45974.774880787038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45974.774880787038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45974.774880787038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45974.774880787038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45974.774880787038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45974.774880787038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45974.774880787038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45974.774880787038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45974.774880787038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45974.774880787038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45974.774880787038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45974.774880787038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45974.774880787038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45974.774880787038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45974.774880787038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45974.774880787038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45974.774880787038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45974.774880787038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45974.774880787038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45974.774880787038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45974.774880787038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45974.774880787038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45974.774880787038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45974.774880787038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45974.774880787038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45974.774880787038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45974.774880787038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45974.774880787038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45974.774880787038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45974.774880787038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45974.774880787038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45974.774880787038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45974.774880787038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45974.774880787038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45974.774880787038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45974.774880787038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45974.774880787038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45974.774880787038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45974.774880787038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45974.774880787038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45974.774880787038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45974.774880787038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45974.774880787038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45974.774880787038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45974.774880787038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45974.774880787038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45974.774880787038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45974.774880787038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45974.774880787038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45974.774880787038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45974.774880787038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45974.774880787038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45974.774880787038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45974.774880787038</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45974.774880787038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45974.774880787038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45974.774880787038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45974.774880787038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45974.774880787038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45974.774880787038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45974.774880787038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45974.774880787038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45974.774880787038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45974.774880787038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45974.774880787038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45974.774880787038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45974.774880787038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45974.774880787038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45974.774880787038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45974.774880787038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45974.774880787038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45974.774880787038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45974.774880787038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45974.774880787038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45974.774880787038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45974.774880787038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45974.774880787038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45974.774880787038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45974.774880787038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45974.774880787038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45974.774880787038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45974.774880787038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45974.774880787038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45974.774880787038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45974.774880787038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45974.774880787038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45974.774880787038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45974.774880787038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45974.774880787038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45974.774880787038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45974.774880787038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45974.774880787038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45974.774880787038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45974.774880787038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45974.774880787038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45974.774880787038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45974.774880787038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45974.774880787038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45974.774880787038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45974.774880787038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45974.774880787038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45974.774880787038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45974.774880787038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45974.774880787038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45974.774880787038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45974.774880787038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45974.774880787038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45974.774880787038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45974.774880787038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45974.774880787038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45974.774880787038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45974.774880787038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45974.774880787038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45974.774880787038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45974.774880787038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45974.774880787038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45974.774880787038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45974.774880787038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45974.774880787038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45974.774880787038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45974.774880787038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45974.774880787038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45974.774880787038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45974.774880787038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45974.774880787038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45974.774880787038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45974.774880787038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45974.774880787038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45974.774880787038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45974.774880787038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45974.774880787038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45974.774880787038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45974.774880787038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45974.774880787038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45974.774880787038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45974.774880787038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45974.774880787038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45974.774880787038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45974.774880787038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45974.774880787038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45974.774880787038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45974.774880787038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45974.774880787038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45974.774880787038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45974.774880787038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45974.774880787038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45974.774880787038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45974.774880787038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45974.774880787038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45974.774880787038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45974.774880787038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45974.774880787038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45974.774880787038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45974.774880787038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45974.774880787038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45974.774880787038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45974.774880787038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45974.774880787038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45974.774880787038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45974.774880787038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45974.774880787038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45974.774880787038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45974.774880787038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45974.774880787038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45974.774880787038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45974.774880787038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45974.774880787038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45974.774880787038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45974.774880787038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45974.774880787038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45974.774880787038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45974.774880787038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45974.774880787038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45974.774880787038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45974.774880787038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45974.774880787038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45974.774880787038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45974.774880787038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45974.774880787038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45974.774880787038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45974.774880787038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45974.774880787038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45974.774880787038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45974.774880787038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45974.774880787038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45974.774880787038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45974.774880787038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45974.774880787038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45974.774880787038</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2025-11-13T15:37:52Z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