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82" documentId="13_ncr:1_{F6CB121F-512D-4AA6-A0C1-0FB36C537598}" xr6:coauthVersionLast="47" xr6:coauthVersionMax="47" xr10:uidLastSave="{01FC60C5-6E98-4A77-B332-775A81F33828}"/>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B12" i="4"/>
  <c r="B13"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B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<sst xmlns="http://schemas.openxmlformats.org/spreadsheetml/2006/main" count="180293" uniqueCount="39129">
  <si>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</si>
  <si>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</si>
  <si>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</si>
  <si>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</si>
  <si>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</si>
  <si>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</si>
  <si>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</si>
  <si>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</si>
  <si>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</si>
  <si>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</si>
  <si>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</si>
  <si>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</si>
  <si>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</si>
  <si>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</si>
  <si>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</si>
  <si>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</si>
  <si>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</si>
  <si>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</si>
  <si>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</si>
  <si>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</si>
  <si>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</si>
  <si>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</si>
  <si>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</si>
  <si>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</si>
  <si>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</si>
  <si>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</si>
  <si>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</si>
  <si>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</si>
  <si>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</si>
  <si>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</si>
  <si>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</si>
  <si>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</si>
  <si>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</si>
  <si>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</si>
  <si>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</si>
  <si>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</si>
  <si>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</si>
  <si>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</si>
  <si>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</si>
  <si>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</si>
  <si>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</si>
  <si>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</si>
  <si>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</si>
  <si>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</si>
  <si>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</si>
  <si>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</si>
  <si>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</si>
  <si>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</si>
  <si>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</si>
  <si>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</si>
  <si>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</si>
  <si>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</si>
  <si>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</si>
  <si>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</si>
  <si>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</si>
  <si>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</si>
  <si>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</si>
  <si>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</si>
  <si>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</si>
  <si>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</si>
  <si>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</si>
  <si>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</si>
  <si>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</si>
  <si>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</si>
  <si>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</si>
  <si>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</si>
  <si>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</si>
  <si>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</si>
  <si>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</si>
  <si>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</si>
  <si>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</si>
  <si>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</si>
  <si>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</si>
  <si>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</si>
  <si>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</si>
  <si>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</si>
  <si>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</si>
  <si>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</si>
  <si>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</si>
  <si>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</si>
  <si>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</si>
  <si>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</si>
  <si>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</si>
  <si>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</si>
  <si>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</si>
  <si>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</si>
  <si>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</si>
  <si>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</si>
  <si>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</si>
  <si>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</si>
  <si>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</si>
  <si>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</si>
  <si>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</si>
  <si>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</si>
  <si>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</si>
  <si>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</si>
  <si>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</si>
  <si>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</si>
  <si>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</si>
  <si>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</si>
  <si>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</si>
  <si>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</si>
  <si>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</si>
  <si>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</si>
  <si>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</si>
  <si>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</si>
  <si>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</si>
  <si>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</si>
  <si>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</si>
  <si>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</si>
  <si>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</si>
  <si>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</si>
  <si>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</si>
  <si>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</si>
  <si>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</si>
  <si>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</si>
  <si>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</si>
  <si>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</si>
  <si>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</si>
  <si>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</si>
  <si>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</si>
  <si>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</si>
  <si>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</si>
  <si>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</si>
  <si>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</si>
  <si>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</si>
  <si>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</si>
  <si>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</si>
  <si>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</si>
  <si>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</si>
  <si>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</si>
  <si>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</si>
  <si>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</si>
  <si>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</si>
  <si>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</si>
  <si>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</si>
  <si>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</si>
  <si>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</si>
  <si>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</si>
  <si>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</si>
  <si>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</si>
  <si>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</si>
  <si>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</si>
  <si>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</si>
  <si>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</si>
  <si>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</si>
  <si>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</si>
  <si>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</si>
  <si>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</si>
  <si>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</si>
  <si>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</si>
  <si>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</si>
  <si>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</si>
  <si>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</si>
  <si>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</si>
  <si>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</si>
  <si>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</si>
  <si>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</si>
  <si>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</si>
  <si>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</si>
  <si>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</si>
  <si>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</si>
  <si>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</si>
  <si>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</si>
  <si>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</si>
  <si>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</si>
  <si>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</si>
  <si>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</si>
  <si>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</si>
  <si>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</si>
  <si>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</si>
  <si>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</si>
  <si>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</si>
  <si>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</si>
  <si>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</si>
  <si>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</si>
  <si>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</si>
  <si>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</si>
  <si>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</si>
  <si>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</si>
  <si>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</si>
  <si>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</si>
  <si>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</si>
  <si>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</si>
  <si>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</si>
  <si>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</si>
  <si>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</si>
  <si>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</si>
  <si>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</si>
  <si>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</si>
  <si>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</si>
  <si>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</si>
  <si>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</si>
  <si>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</si>
  <si>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</si>
  <si>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</si>
  <si>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</si>
  <si>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</si>
  <si>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</si>
  <si>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</si>
  <si>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</si>
  <si>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</si>
  <si>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</si>
  <si>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</si>
  <si>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</si>
  <si>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</si>
  <si>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</si>
  <si>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</si>
  <si>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</si>
  <si>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</si>
  <si>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</si>
  <si>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</si>
  <si>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</si>
  <si>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</si>
  <si>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</si>
  <si>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</si>
  <si>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</si>
  <si>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</si>
  <si>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</si>
  <si>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</si>
  <si>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</si>
  <si>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</si>
  <si>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</si>
  <si>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</si>
  <si>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</si>
  <si>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</si>
  <si>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</si>
  <si>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</si>
  <si>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</si>
  <si>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</si>
  <si>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</si>
  <si>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</si>
  <si>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</si>
  <si>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</si>
  <si>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</si>
  <si>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</si>
  <si>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</si>
  <si>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</si>
  <si>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</si>
  <si>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</si>
  <si>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</si>
  <si>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</si>
  <si>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</si>
  <si>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</si>
  <si>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</si>
  <si>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</si>
  <si>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</si>
  <si>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</si>
  <si>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</si>
  <si>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</si>
  <si>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</si>
  <si>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</si>
  <si>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</si>
  <si>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</si>
  <si>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</si>
  <si>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</si>
  <si>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</si>
  <si>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</si>
  <si>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</si>
  <si>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</si>
  <si>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</si>
  <si>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</si>
  <si>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</si>
  <si>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</si>
  <si>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</si>
  <si>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</si>
  <si>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</si>
  <si>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</si>
  <si>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</si>
  <si>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</si>
  <si>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</si>
  <si>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</si>
  <si>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</si>
  <si>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</si>
  <si>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</si>
  <si>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</si>
  <si>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</si>
  <si>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</si>
  <si>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</si>
  <si>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</si>
  <si>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</si>
  <si>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</si>
  <si>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</si>
  <si>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</si>
  <si>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</si>
  <si>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</si>
  <si>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</si>
  <si>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</si>
  <si>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</si>
  <si>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</si>
  <si>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</si>
  <si>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</si>
  <si>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</si>
  <si>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</si>
  <si>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</si>
  <si>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</si>
  <si>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</si>
  <si>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</si>
  <si>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</si>
  <si>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</si>
  <si>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</si>
  <si>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</si>
  <si>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</si>
  <si>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</si>
  <si>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</si>
  <si>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</si>
  <si>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</si>
  <si>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</si>
  <si>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</si>
  <si>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</si>
  <si>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</si>
  <si>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</si>
  <si>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</si>
  <si>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</si>
  <si>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</si>
  <si>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</si>
  <si>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</si>
  <si>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</si>
  <si>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</si>
  <si>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</si>
  <si>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</si>
  <si>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</si>
  <si>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</si>
  <si>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</si>
  <si>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</si>
  <si>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</si>
  <si>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</si>
  <si>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</si>
  <si>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</si>
  <si>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</si>
  <si>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</si>
  <si>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</si>
  <si>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</si>
  <si>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</si>
  <si>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</si>
  <si>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</si>
  <si>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</si>
  <si>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</si>
  <si>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</si>
  <si>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</si>
  <si>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</si>
  <si>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</si>
  <si>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</si>
  <si>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</si>
  <si>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</si>
  <si>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</si>
  <si>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</si>
  <si>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</si>
  <si>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</si>
  <si>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</si>
  <si>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</si>
  <si>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</si>
  <si>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</si>
  <si>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</si>
  <si>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</si>
  <si>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</si>
  <si>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</si>
  <si>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</si>
  <si>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</si>
  <si>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</si>
  <si>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</si>
  <si>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</si>
  <si>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</si>
  <si>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</si>
  <si>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</si>
  <si>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</si>
  <si>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</si>
  <si>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</si>
  <si>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</si>
  <si>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</si>
  <si>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</si>
  <si>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</si>
  <si>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</si>
  <si>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</si>
  <si>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</si>
  <si>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</si>
  <si>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</si>
  <si>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</si>
  <si>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</si>
  <si>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</si>
  <si>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</si>
  <si>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</si>
  <si>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</si>
  <si>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</si>
  <si>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</si>
  <si>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</si>
  <si>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</si>
  <si>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</si>
  <si>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</si>
  <si>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</si>
  <si>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</si>
  <si>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</si>
  <si>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</si>
  <si>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</si>
  <si>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</si>
  <si>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</si>
  <si>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</si>
  <si>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</si>
  <si>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</si>
  <si>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</si>
  <si>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</si>
  <si>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</si>
  <si>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</si>
  <si>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</si>
  <si>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</si>
  <si>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</si>
  <si>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</si>
  <si>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</si>
  <si>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</si>
  <si>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</si>
  <si>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</si>
  <si>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</si>
  <si>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</si>
  <si>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</si>
  <si>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</si>
  <si>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</si>
  <si>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</si>
  <si>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</si>
  <si>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</si>
  <si>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</si>
  <si>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</si>
  <si>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</si>
  <si>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</si>
  <si>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</si>
  <si>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</si>
  <si>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</si>
  <si>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</si>
  <si>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</si>
  <si>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</si>
  <si>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</si>
  <si>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</si>
  <si>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</si>
  <si>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</si>
  <si>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</si>
  <si>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</si>
  <si>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</si>
  <si>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</si>
  <si>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</si>
  <si>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</si>
  <si>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</si>
  <si>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</si>
  <si>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</si>
  <si>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</si>
  <si>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</si>
  <si>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</si>
  <si>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</si>
  <si>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</si>
  <si>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</si>
  <si>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</si>
  <si>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</si>
  <si>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</si>
  <si>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</si>
  <si>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</si>
  <si>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</si>
  <si>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</si>
  <si>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</si>
  <si>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</si>
  <si>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</si>
  <si>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</si>
  <si>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</si>
  <si>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</si>
  <si>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</si>
  <si>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</si>
  <si>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</si>
  <si>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</si>
  <si>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</si>
  <si>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</si>
  <si>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</si>
  <si>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</si>
  <si>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</si>
  <si>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</si>
  <si>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</si>
  <si>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</si>
  <si>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</si>
  <si>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</si>
  <si>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</si>
  <si>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</si>
  <si>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</si>
  <si>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</si>
  <si>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</si>
  <si>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</si>
  <si>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</si>
  <si>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</si>
  <si>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</si>
  <si>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</si>
  <si>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</si>
  <si>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</si>
  <si>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</si>
  <si>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</si>
  <si>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</si>
  <si>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</si>
  <si>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</si>
  <si>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</si>
  <si>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</si>
  <si>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</si>
  <si>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</si>
  <si>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</si>
  <si>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</si>
  <si>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</si>
  <si>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</si>
  <si>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</si>
  <si>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</si>
  <si>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</si>
  <si>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</si>
  <si>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</si>
  <si>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</si>
  <si>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</si>
  <si>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</si>
  <si>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</si>
  <si>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</si>
  <si>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</si>
  <si>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</si>
  <si>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</si>
  <si>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</si>
  <si>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</si>
  <si>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</si>
  <si>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</si>
  <si>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</si>
  <si>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</si>
  <si>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</si>
  <si>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</si>
  <si>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</si>
  <si>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</si>
  <si>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</si>
  <si>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</si>
  <si>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</si>
  <si>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</si>
  <si>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</si>
  <si>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</si>
  <si>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</si>
  <si>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</si>
  <si>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</si>
  <si>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</si>
  <si>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</si>
  <si>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</si>
  <si>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</si>
  <si>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</si>
  <si>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</si>
  <si>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</si>
  <si>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</si>
  <si>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</si>
  <si>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</si>
  <si>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</si>
  <si>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</si>
  <si>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</si>
  <si>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</si>
  <si>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</si>
  <si>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</si>
  <si>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</si>
  <si>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</si>
  <si>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</si>
  <si>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</si>
  <si>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</si>
  <si>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</si>
  <si>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</si>
  <si>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</si>
  <si>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</si>
  <si>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</si>
  <si>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</si>
  <si>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</si>
  <si>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</si>
  <si>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</si>
  <si>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</si>
  <si>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</si>
  <si>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</si>
  <si>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</si>
  <si>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</si>
  <si>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</si>
  <si>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</si>
  <si>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</si>
  <si>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</si>
  <si>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</si>
  <si>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</si>
  <si>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</si>
  <si>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</si>
  <si>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</si>
  <si>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</si>
  <si>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</si>
  <si>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</si>
  <si>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</si>
  <si>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</si>
  <si>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</si>
  <si>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</si>
  <si>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</si>
  <si>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</si>
  <si>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</si>
  <si>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</si>
  <si>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</si>
  <si>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</si>
  <si>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</si>
  <si>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</si>
  <si>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</si>
  <si>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</si>
  <si>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</si>
  <si>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</si>
  <si>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</si>
  <si>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</si>
  <si>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</si>
  <si>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</si>
  <si>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</si>
  <si>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</si>
  <si>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</si>
  <si>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</si>
  <si>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</si>
  <si>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</si>
  <si>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</si>
  <si>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</si>
  <si>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</si>
  <si>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</si>
  <si>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</si>
  <si>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</si>
  <si>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</si>
  <si>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</si>
  <si>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</si>
  <si>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</si>
  <si>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</si>
  <si>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</si>
  <si>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</si>
  <si>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</si>
  <si>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</si>
  <si>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</si>
  <si>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</si>
  <si>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</si>
  <si>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</si>
  <si>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</si>
  <si>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</si>
  <si>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</si>
  <si>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</si>
  <si>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</si>
  <si>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</si>
  <si>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</si>
  <si>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</si>
  <si>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</si>
  <si>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</si>
  <si>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</si>
  <si>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</si>
  <si>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</si>
  <si>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</si>
  <si>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</si>
  <si>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</si>
  <si>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</si>
  <si>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</si>
  <si>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</si>
  <si>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</si>
  <si>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</si>
  <si>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</si>
  <si>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</si>
  <si>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</si>
  <si>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</si>
  <si>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</si>
  <si>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</si>
  <si>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</si>
  <si>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</si>
  <si>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</si>
  <si>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</si>
  <si>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</si>
  <si>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</si>
  <si>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</si>
  <si>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</si>
  <si>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</si>
  <si>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</si>
  <si>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</si>
  <si>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</si>
  <si>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</si>
  <si>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</si>
  <si>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</si>
  <si>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</si>
  <si>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</si>
  <si>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</si>
  <si>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</si>
  <si>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</si>
  <si>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</si>
  <si>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</si>
  <si>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</si>
  <si>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</si>
  <si>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</si>
  <si>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</si>
  <si>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</si>
  <si>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</si>
  <si>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</si>
  <si>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</si>
  <si>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</si>
  <si>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</si>
  <si>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</si>
  <si>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</si>
  <si>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</si>
  <si>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</si>
  <si>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</si>
  <si>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</si>
  <si>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</si>
  <si>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</si>
  <si>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</si>
  <si>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</si>
  <si>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</si>
  <si>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</si>
  <si>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</si>
  <si>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</si>
  <si>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</si>
  <si>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</si>
  <si>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</si>
  <si>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</si>
  <si>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</si>
  <si>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</si>
  <si>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</si>
  <si>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</si>
  <si>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</si>
  <si>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</si>
  <si>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</si>
  <si>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</si>
  <si>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</si>
  <si>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</si>
  <si>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</si>
  <si>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</si>
  <si>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</si>
  <si>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</si>
  <si>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</si>
  <si>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</si>
  <si>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</si>
  <si>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</si>
  <si>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</si>
  <si>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</si>
  <si>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</si>
  <si>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</si>
  <si>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</si>
  <si>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</si>
  <si>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</si>
  <si>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</si>
  <si>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</si>
  <si>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</si>
  <si>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</si>
  <si>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</si>
  <si>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</si>
  <si>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</si>
  <si>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</si>
  <si>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</si>
  <si>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</si>
  <si>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</si>
  <si>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</si>
  <si>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</si>
  <si>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</si>
  <si>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</si>
  <si>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</si>
  <si>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</si>
  <si>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</si>
  <si>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</si>
  <si>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</si>
  <si>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</si>
  <si>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</si>
  <si>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</si>
  <si>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</si>
  <si>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</si>
  <si>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</si>
  <si>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</si>
  <si>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</si>
  <si>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</si>
  <si>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</si>
  <si>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</si>
  <si>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</si>
  <si>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</si>
  <si>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</si>
  <si>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</si>
  <si>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</si>
  <si>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</si>
  <si>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</si>
  <si>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</si>
  <si>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</si>
  <si>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</si>
  <si>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</si>
  <si>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</si>
  <si>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</si>
  <si>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</si>
  <si>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</si>
  <si>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</si>
  <si>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</si>
  <si>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</si>
  <si>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</si>
  <si>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</si>
  <si>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</si>
  <si>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</si>
  <si>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</si>
  <si>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</si>
  <si>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</si>
  <si>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</si>
  <si>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</si>
  <si>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</si>
  <si>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</si>
  <si>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</si>
  <si>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</si>
  <si>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</si>
  <si>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</si>
  <si>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</si>
  <si>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</si>
  <si>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</si>
  <si>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</si>
  <si>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</si>
  <si>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</si>
  <si>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</si>
  <si>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</si>
  <si>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</si>
  <si>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</si>
  <si>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</si>
  <si>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</si>
  <si>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</si>
  <si>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</si>
  <si>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</si>
  <si>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</si>
  <si>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</si>
  <si>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</si>
  <si>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</si>
  <si>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</si>
  <si>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</si>
  <si>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</si>
  <si>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</si>
  <si>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</si>
  <si>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</si>
  <si>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</si>
  <si>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</si>
  <si>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</si>
  <si>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</si>
  <si>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</si>
  <si>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</si>
  <si>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</si>
  <si>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</si>
  <si>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</si>
  <si>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</si>
  <si>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</si>
  <si>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</si>
  <si>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</si>
  <si>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</si>
  <si>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</si>
  <si>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</si>
  <si>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</si>
  <si>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</si>
  <si>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</si>
  <si>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</si>
  <si>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</si>
  <si>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</si>
  <si>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</si>
  <si>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</si>
  <si>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</si>
  <si>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</si>
  <si>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</si>
  <si>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</si>
  <si>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</si>
  <si>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</si>
  <si>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</si>
  <si>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</si>
  <si>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</si>
  <si>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</si>
  <si>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</si>
  <si>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</si>
  <si>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</si>
  <si>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</si>
  <si>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</si>
  <si>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</si>
  <si>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</si>
  <si>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</si>
  <si>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</si>
  <si>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</si>
  <si>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</si>
  <si>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</si>
  <si>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</si>
  <si>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</si>
  <si>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</si>
  <si>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</si>
  <si>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</si>
  <si>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</si>
  <si>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</si>
  <si>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</si>
  <si>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</si>
  <si>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</si>
  <si>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</si>
  <si>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</si>
  <si>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</si>
  <si>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</si>
  <si>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</si>
  <si>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</si>
  <si>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</si>
  <si>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</si>
  <si>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</si>
  <si>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</si>
  <si>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</si>
  <si>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</si>
  <si>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</si>
  <si>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</si>
  <si>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</si>
  <si>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</si>
  <si>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</si>
  <si>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</si>
  <si>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</si>
  <si>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</si>
  <si>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</si>
  <si>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</si>
  <si>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</si>
  <si>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</si>
  <si>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</si>
  <si>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</si>
  <si>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</si>
  <si>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</si>
  <si>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</si>
  <si>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</si>
  <si>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</si>
  <si>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</si>
  <si>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</si>
  <si>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</si>
  <si>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</si>
  <si>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</si>
  <si>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</si>
  <si>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</si>
  <si>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</si>
  <si>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</si>
  <si>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</si>
  <si>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</si>
  <si>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</si>
  <si>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</si>
  <si>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</si>
  <si>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</si>
  <si>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</si>
  <si>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</si>
  <si>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</si>
  <si>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</si>
  <si>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</si>
  <si>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</si>
  <si>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</si>
  <si>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</si>
  <si>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</si>
  <si>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</si>
  <si>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</si>
  <si>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</si>
  <si>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</si>
  <si>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</si>
  <si>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</si>
  <si>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</si>
  <si>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</si>
  <si>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</si>
  <si>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</si>
  <si>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</si>
  <si>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</si>
  <si>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</si>
  <si>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</si>
  <si>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</si>
  <si>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</si>
  <si>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</si>
  <si>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</si>
  <si>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</si>
  <si>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</si>
  <si>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</si>
  <si>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</si>
  <si>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</si>
  <si>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</si>
  <si>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</si>
  <si>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</si>
  <si>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</si>
  <si>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</si>
  <si>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</si>
  <si>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</si>
  <si>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</si>
  <si>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</si>
  <si>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</si>
  <si>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</si>
  <si>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</si>
  <si>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</si>
  <si>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</si>
  <si>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</si>
  <si>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</si>
  <si>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</si>
  <si>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</si>
  <si>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</si>
  <si>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</si>
  <si>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</si>
  <si>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</si>
  <si>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</si>
  <si>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</si>
  <si>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</si>
  <si>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</si>
  <si>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</si>
  <si>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</si>
  <si>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</si>
  <si>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</si>
  <si>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</si>
  <si>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</si>
  <si>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</si>
  <si>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</si>
  <si>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</si>
  <si>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</si>
  <si>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</si>
  <si>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</si>
  <si>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</si>
  <si>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</si>
  <si>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</si>
  <si>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</si>
  <si>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</si>
  <si>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</si>
  <si>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</si>
  <si>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</si>
  <si>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</si>
  <si>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</si>
  <si>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</si>
  <si>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</si>
  <si>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</si>
  <si>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</si>
  <si>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</si>
  <si>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</si>
  <si>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</si>
  <si>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</si>
  <si>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</si>
  <si>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</si>
  <si>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</si>
  <si>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</si>
  <si>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</si>
  <si>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</si>
  <si>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</si>
  <si>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</si>
  <si>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</si>
  <si>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</si>
  <si>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</si>
  <si>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</si>
  <si>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</si>
  <si>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</si>
  <si>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</si>
  <si>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</si>
  <si>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</si>
  <si>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</si>
  <si>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</si>
  <si>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</si>
  <si>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</si>
  <si>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</si>
  <si>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</si>
  <si>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</si>
  <si>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</si>
  <si>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</si>
  <si>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</si>
  <si>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</si>
  <si>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</si>
  <si>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</si>
  <si>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</si>
  <si>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</si>
  <si>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</si>
  <si>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</si>
  <si>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</si>
  <si>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</si>
  <si>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</si>
  <si>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</si>
  <si>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</si>
  <si>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</si>
  <si>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</si>
  <si>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</si>
  <si>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</si>
  <si>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</si>
  <si>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</si>
  <si>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</si>
  <si>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</si>
  <si>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</si>
  <si>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</si>
  <si>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</si>
  <si>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</si>
  <si>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</si>
  <si>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</si>
  <si>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</si>
  <si>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</si>
  <si>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</si>
  <si>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</si>
  <si>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</si>
  <si>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</si>
  <si>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</si>
  <si>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</si>
  <si>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</si>
  <si>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</si>
  <si>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</si>
  <si>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</si>
  <si>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</si>
  <si>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</si>
  <si>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</si>
  <si>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</si>
  <si>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</si>
  <si>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</si>
  <si>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</si>
  <si>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</si>
  <si>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</si>
  <si>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</si>
  <si>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</si>
  <si>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</si>
  <si>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</si>
  <si>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</si>
  <si>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</si>
  <si>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</si>
  <si>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</si>
  <si>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</si>
  <si>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</si>
  <si>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</si>
  <si>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</si>
  <si>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</si>
  <si>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</si>
  <si>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</si>
  <si>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</si>
  <si>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</si>
  <si>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</si>
  <si>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</si>
  <si>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</si>
  <si>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</si>
  <si>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</si>
  <si>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</si>
  <si>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</si>
  <si>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</si>
  <si>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</si>
  <si>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</si>
  <si>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</si>
  <si>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</si>
  <si>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</si>
  <si>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</si>
  <si>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</si>
  <si>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</si>
  <si>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</si>
  <si>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</si>
  <si>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</si>
  <si>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</si>
  <si>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</si>
  <si>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</si>
  <si>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</si>
  <si>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</si>
  <si>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</si>
  <si>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</si>
  <si>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</si>
  <si>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</si>
  <si>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</si>
  <si>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</si>
  <si>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</si>
  <si>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</si>
  <si>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</si>
  <si>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</si>
  <si>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</si>
  <si>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</si>
  <si>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</si>
  <si>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</si>
  <si>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</si>
  <si>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</si>
  <si>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</si>
  <si>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</si>
  <si>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</si>
  <si>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</si>
  <si>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</si>
  <si>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</si>
  <si>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</si>
  <si>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</si>
  <si>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</si>
  <si>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</si>
  <si>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</si>
  <si>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</si>
  <si>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</si>
  <si>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</si>
  <si>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</si>
  <si>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</si>
  <si>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</si>
  <si>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</si>
  <si>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</si>
  <si>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</si>
  <si>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</si>
  <si>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</si>
  <si>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</si>
  <si>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</si>
  <si>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</si>
  <si>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</si>
  <si>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</si>
  <si>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</si>
  <si>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</si>
  <si>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</si>
  <si>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</si>
  <si>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</si>
  <si>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</si>
  <si>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</si>
  <si>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</si>
  <si>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</si>
  <si>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</si>
  <si>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</si>
  <si>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</si>
  <si>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</si>
  <si>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</si>
  <si>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</si>
  <si>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</si>
  <si>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</si>
  <si>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</si>
  <si>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</si>
  <si>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</si>
  <si>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</si>
  <si>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</si>
  <si>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</si>
  <si>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</si>
  <si>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</si>
  <si>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</si>
  <si>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</si>
  <si>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</si>
  <si>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</si>
  <si>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</si>
  <si>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</si>
  <si>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</si>
  <si>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</si>
  <si>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</si>
  <si>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</si>
  <si>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</si>
  <si>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</si>
  <si>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</si>
  <si>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</si>
  <si>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</si>
  <si>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</si>
  <si>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</si>
  <si>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</si>
  <si>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</si>
  <si>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</si>
  <si>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</si>
  <si>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</si>
  <si>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</si>
  <si>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</si>
  <si>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</si>
  <si>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</si>
  <si>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</si>
  <si>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</si>
  <si>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</si>
  <si>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</si>
  <si>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</si>
  <si>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</si>
  <si>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</si>
  <si>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</si>
  <si>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</si>
  <si>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</si>
  <si>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</si>
  <si>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</si>
  <si>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</si>
  <si>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</si>
  <si>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</si>
  <si>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</si>
  <si>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</si>
  <si>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</si>
  <si>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</si>
  <si>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</si>
  <si>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</si>
  <si>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</si>
  <si>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</si>
  <si>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</si>
  <si>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</si>
  <si>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</si>
  <si>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</si>
  <si>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</si>
  <si>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</si>
  <si>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</si>
  <si>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</si>
  <si>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</si>
  <si>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</si>
  <si>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</si>
  <si>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</si>
  <si>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</si>
  <si>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</si>
  <si>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</si>
  <si>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</si>
  <si>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</si>
  <si>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</si>
  <si>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</si>
  <si>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</si>
  <si>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</si>
  <si>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</si>
  <si>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</si>
  <si>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</si>
  <si>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</si>
  <si>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</si>
  <si>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</si>
  <si>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</si>
  <si>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</si>
  <si>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</si>
  <si>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</si>
  <si>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</si>
  <si>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</si>
  <si>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</si>
  <si>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</si>
  <si>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</si>
  <si>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</si>
  <si>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</si>
  <si>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</si>
  <si>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</si>
  <si>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</si>
  <si>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</si>
  <si>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</si>
  <si>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</si>
  <si>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</si>
  <si>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</si>
  <si>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</si>
  <si>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</si>
  <si>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</si>
  <si>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</si>
  <si>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</si>
  <si>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</si>
  <si>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</si>
  <si>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</si>
  <si>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</si>
  <si>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</si>
  <si>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</si>
  <si>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</si>
  <si>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</si>
  <si>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</si>
  <si>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</si>
  <si>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</si>
  <si>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</si>
  <si>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</si>
  <si>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</si>
  <si>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</si>
  <si>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</si>
  <si>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</si>
  <si>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</si>
  <si>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</si>
  <si>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</si>
  <si>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</si>
  <si>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</si>
  <si>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</si>
  <si>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</si>
  <si>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</si>
  <si>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</si>
  <si>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</si>
  <si>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</si>
  <si>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</si>
  <si>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</si>
  <si>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</si>
  <si>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</si>
  <si>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</si>
  <si>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</si>
  <si>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</si>
  <si>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</si>
  <si>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</si>
  <si>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</si>
  <si>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</si>
  <si>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</si>
  <si>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</si>
  <si>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</si>
  <si>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</si>
  <si>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</si>
  <si>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</si>
  <si>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</si>
  <si>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</si>
  <si>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</si>
  <si>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</si>
  <si>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</si>
  <si>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</si>
  <si>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</si>
  <si>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</si>
  <si>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</si>
  <si>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</si>
  <si>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</si>
  <si>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</si>
  <si>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</si>
  <si>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</si>
  <si>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</si>
  <si>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</si>
  <si>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</si>
  <si>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</si>
  <si>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</si>
  <si>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</si>
  <si>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</si>
  <si>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</si>
  <si>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</si>
  <si>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</si>
  <si>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</si>
  <si>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</si>
  <si>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</si>
  <si>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</si>
  <si>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</si>
  <si>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</si>
  <si>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</si>
  <si>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</si>
  <si>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</si>
  <si>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</si>
  <si>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</si>
  <si>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</si>
  <si>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</si>
  <si>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</si>
  <si>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</si>
  <si>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</si>
  <si>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</si>
  <si>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</si>
  <si>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</si>
  <si>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</si>
  <si>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</si>
  <si>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</si>
  <si>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</si>
  <si>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</si>
  <si>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</si>
  <si>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</si>
  <si>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</si>
  <si>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</si>
  <si>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</si>
  <si>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</si>
  <si>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</si>
  <si>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</si>
  <si>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</si>
  <si>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</si>
  <si>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</si>
  <si>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</si>
  <si>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</si>
  <si>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</si>
  <si>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</si>
  <si>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</si>
  <si>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</si>
  <si>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</si>
  <si>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</si>
  <si>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</si>
  <si>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</si>
  <si>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</si>
  <si>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</si>
  <si>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</si>
  <si>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</si>
  <si>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</si>
  <si>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</si>
  <si>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</si>
  <si>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</si>
  <si>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</si>
  <si>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</si>
  <si>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</si>
  <si>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</si>
  <si>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</si>
  <si>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</si>
  <si>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</si>
  <si>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</si>
  <si>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</si>
  <si>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</si>
  <si>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</si>
  <si>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</si>
  <si>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</si>
  <si>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</si>
  <si>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</si>
  <si>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</si>
  <si>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</si>
  <si>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</si>
  <si>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</si>
  <si>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</si>
  <si>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</si>
  <si>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</si>
  <si>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</si>
  <si>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</si>
  <si>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</si>
  <si>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</si>
  <si>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</si>
  <si>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</si>
  <si>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</si>
  <si>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</si>
  <si>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</si>
  <si>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</si>
  <si>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</si>
  <si>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</si>
  <si>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</si>
  <si>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</si>
  <si>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</si>
  <si>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</si>
  <si>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</si>
  <si>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</si>
  <si>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</si>
  <si>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</si>
  <si>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</si>
  <si>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</si>
  <si>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</si>
  <si>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</si>
  <si>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</si>
  <si>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</si>
  <si>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</si>
  <si>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</si>
  <si>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</si>
  <si>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</si>
  <si>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</si>
  <si>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</si>
  <si>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</si>
  <si>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</si>
  <si>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</si>
  <si>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</si>
  <si>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</si>
  <si>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</si>
  <si>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</si>
  <si>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</si>
  <si>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</si>
  <si>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</si>
  <si>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</si>
  <si>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</si>
  <si>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</si>
  <si>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</si>
  <si>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</si>
  <si>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</si>
  <si>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</si>
  <si>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</si>
  <si>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</si>
  <si>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</si>
  <si>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</si>
  <si>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</si>
  <si>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</si>
  <si>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</si>
  <si>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</si>
  <si>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</si>
  <si>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</si>
  <si>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</si>
  <si>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</si>
  <si>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</si>
  <si>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</si>
  <si>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</si>
  <si>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</si>
  <si>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</si>
  <si>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</si>
  <si>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</si>
  <si>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</si>
  <si>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</si>
  <si>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</si>
  <si>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</si>
  <si>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</si>
  <si>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</si>
  <si>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</si>
  <si>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</si>
  <si>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</si>
  <si>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</si>
  <si>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</si>
  <si>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</si>
  <si>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</si>
  <si>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</si>
  <si>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</si>
  <si>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</si>
  <si>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</si>
  <si>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</si>
  <si>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</si>
  <si>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</si>
  <si>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</si>
  <si>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</si>
  <si>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</si>
  <si>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</si>
  <si>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</si>
  <si>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</si>
  <si>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</si>
  <si>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</si>
  <si>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</si>
  <si>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</si>
  <si>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</si>
  <si>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</si>
  <si>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</si>
  <si>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</si>
  <si>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</si>
  <si>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</si>
  <si>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</si>
  <si>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</si>
  <si>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</si>
  <si>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</si>
  <si>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</si>
  <si>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</si>
  <si>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</si>
  <si>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</si>
  <si>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</si>
  <si>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</si>
  <si>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</si>
  <si>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</si>
  <si>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</si>
  <si>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</si>
  <si>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</si>
  <si>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</si>
  <si>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</si>
  <si>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</si>
  <si>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</si>
  <si>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</si>
  <si>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</si>
  <si>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</si>
  <si>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</si>
  <si>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</si>
  <si>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</si>
  <si>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</si>
  <si>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</si>
  <si>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</si>
  <si>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</si>
  <si>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</si>
  <si>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</si>
  <si>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</si>
  <si>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</si>
  <si>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</si>
  <si>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</si>
  <si>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</si>
  <si>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</si>
  <si>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</si>
  <si>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</si>
  <si>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</si>
  <si>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</si>
  <si>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</si>
  <si>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</si>
  <si>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</si>
  <si>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</si>
  <si>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</si>
  <si>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</si>
  <si>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</si>
  <si>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</si>
  <si>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</si>
  <si>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</si>
  <si>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</si>
  <si>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</si>
  <si>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</si>
  <si>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</si>
  <si>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</si>
  <si>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</si>
  <si>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</si>
  <si>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</si>
  <si>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</si>
  <si>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</si>
  <si>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</si>
  <si>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</si>
  <si>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</si>
  <si>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</si>
  <si>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</si>
  <si>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</si>
  <si>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</si>
  <si>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</si>
  <si>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</si>
  <si>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</si>
  <si>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</si>
  <si>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</si>
  <si>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</si>
  <si>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</si>
  <si>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</si>
  <si>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</si>
  <si>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</si>
  <si>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</si>
  <si>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</si>
  <si>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</si>
  <si>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</si>
  <si>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</si>
  <si>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</si>
  <si>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</si>
  <si>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</si>
  <si>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</si>
  <si>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</si>
  <si>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</si>
  <si>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</si>
  <si>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</si>
  <si>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</si>
  <si>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</si>
  <si>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</si>
  <si>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</si>
  <si>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</si>
  <si>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</si>
  <si>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</si>
  <si>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</si>
  <si>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</si>
  <si>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</si>
  <si>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</si>
  <si>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</si>
  <si>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</si>
  <si>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</si>
  <si>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</si>
  <si>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</si>
  <si>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</si>
  <si>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</si>
  <si>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</si>
  <si>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</si>
  <si>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</si>
  <si>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</si>
  <si>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</si>
  <si>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</si>
  <si>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</si>
  <si>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</si>
  <si>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</si>
  <si>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</si>
  <si>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</si>
  <si>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</si>
  <si>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</si>
  <si>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</si>
  <si>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</si>
  <si>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</si>
  <si>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</si>
  <si>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</si>
  <si>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</si>
  <si>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</si>
  <si>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</si>
  <si>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</si>
  <si>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</si>
  <si>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</si>
  <si>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</si>
  <si>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</si>
  <si>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</si>
  <si>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</si>
  <si>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</si>
  <si>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</si>
  <si>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</si>
  <si>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</si>
  <si>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</si>
  <si>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</si>
  <si>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</si>
  <si>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</si>
  <si>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</si>
  <si>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</si>
  <si>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</si>
  <si>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</si>
  <si>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</si>
  <si>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</si>
  <si>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</si>
  <si>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</si>
  <si>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</si>
  <si>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</si>
  <si>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</si>
  <si>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</si>
  <si>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</si>
  <si>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</si>
  <si>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</si>
  <si>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</si>
  <si>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</si>
  <si>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</si>
  <si>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</si>
  <si>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</si>
  <si>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</si>
  <si>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</si>
  <si>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</si>
  <si>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</si>
  <si>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</si>
  <si>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</si>
  <si>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</si>
  <si>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</si>
  <si>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</si>
  <si>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</si>
  <si>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</si>
  <si>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</si>
  <si>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</si>
  <si>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</si>
  <si>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</si>
  <si>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</si>
  <si>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</si>
  <si>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</si>
  <si>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</si>
  <si>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</si>
  <si>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</si>
  <si>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</si>
  <si>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</si>
  <si>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</si>
  <si>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</si>
  <si>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</si>
  <si>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</si>
  <si>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</si>
  <si>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</si>
  <si>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</si>
  <si>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</si>
  <si>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</si>
  <si>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</si>
  <si>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</si>
  <si>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</si>
  <si>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</si>
  <si>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</si>
  <si>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</si>
  <si>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</si>
  <si>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</si>
  <si>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</si>
  <si>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</si>
  <si>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</si>
  <si>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</si>
  <si>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</si>
  <si>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</si>
  <si>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</si>
  <si>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</si>
  <si>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</si>
  <si>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</si>
  <si>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</si>
  <si>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</si>
  <si>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</si>
  <si>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</si>
  <si>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</si>
  <si>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</si>
  <si>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</si>
  <si>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</si>
  <si>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</si>
  <si>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</si>
  <si>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</si>
  <si>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</si>
  <si>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</si>
  <si>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</si>
  <si>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</si>
  <si>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</si>
  <si>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</si>
  <si>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</si>
  <si>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</si>
  <si>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</si>
  <si>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</si>
  <si>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</si>
  <si>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</si>
  <si>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</si>
  <si>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</si>
  <si>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</si>
  <si>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</si>
  <si>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</si>
  <si>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</si>
  <si>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</si>
  <si>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</si>
  <si>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</si>
  <si>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</si>
  <si>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</si>
  <si>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</si>
  <si>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</si>
  <si>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</si>
  <si>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</si>
  <si>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</si>
  <si>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</si>
  <si>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</si>
  <si>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</si>
  <si>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</si>
  <si>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</si>
  <si>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</si>
  <si>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</si>
  <si>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</si>
  <si>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</si>
  <si>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</si>
  <si>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</si>
  <si>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</si>
  <si>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</si>
  <si>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</si>
  <si>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</si>
  <si>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</si>
  <si>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</si>
  <si>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</si>
  <si>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</si>
  <si>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</si>
  <si>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</si>
  <si>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</si>
  <si>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</si>
  <si>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</si>
  <si>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</si>
  <si>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</si>
  <si>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</si>
  <si>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</si>
  <si>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</si>
  <si>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</si>
  <si>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</si>
  <si>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</si>
  <si>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</si>
  <si>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</si>
  <si>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</si>
  <si>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</si>
  <si>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</si>
  <si>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</si>
  <si>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</si>
  <si>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</si>
  <si>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</si>
  <si>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</si>
  <si>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</si>
  <si>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</si>
  <si>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</si>
  <si>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</si>
  <si>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</si>
  <si>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</si>
  <si>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</si>
  <si>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</si>
  <si>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</si>
  <si>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</si>
  <si>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</si>
  <si>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</si>
  <si>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</si>
  <si>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</si>
  <si>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</si>
  <si>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</si>
  <si>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</si>
  <si>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</si>
  <si>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</si>
  <si>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</si>
  <si>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</si>
  <si>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</si>
  <si>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</si>
  <si>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</si>
  <si>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</si>
  <si>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</si>
  <si>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</si>
  <si>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</si>
  <si>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</si>
  <si>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</si>
  <si>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</si>
  <si>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</si>
  <si>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</si>
  <si>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</si>
  <si>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</si>
  <si>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</si>
  <si>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</si>
  <si>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</si>
  <si>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</si>
  <si>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</si>
  <si>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</si>
  <si>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</si>
  <si>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</si>
  <si>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</si>
  <si>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</si>
  <si>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</si>
  <si>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</si>
  <si>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</si>
  <si>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</si>
  <si>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</si>
  <si>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</si>
  <si>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</si>
  <si>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</si>
  <si>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</si>
  <si>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</si>
  <si>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</si>
  <si>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</si>
  <si>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</si>
  <si>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</si>
  <si>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</si>
  <si>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</si>
  <si>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</si>
  <si>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</si>
  <si>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</si>
  <si>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</si>
  <si>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</si>
  <si>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</si>
  <si>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</si>
  <si>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</si>
  <si>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</si>
  <si>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</si>
  <si>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</si>
  <si>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</si>
  <si>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</si>
  <si>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</si>
  <si>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</si>
  <si>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</si>
  <si>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</si>
  <si>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</si>
  <si>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</si>
  <si>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</si>
  <si>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</si>
  <si>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</si>
  <si>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</si>
  <si>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</si>
  <si>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</si>
  <si>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</si>
  <si>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</si>
  <si>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</si>
  <si>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</si>
  <si>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</si>
  <si>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</si>
  <si>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</si>
  <si>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</si>
  <si>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</si>
  <si>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</si>
  <si>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</si>
  <si>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</si>
  <si>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</si>
  <si>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</si>
  <si>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</si>
  <si>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</si>
  <si>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</si>
  <si>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</si>
  <si>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</si>
  <si>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</si>
  <si>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</si>
  <si>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</si>
  <si>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</si>
  <si>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</si>
  <si>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</si>
  <si>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</si>
  <si>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</si>
  <si>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</si>
  <si>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</si>
  <si>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</si>
  <si>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</si>
  <si>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</si>
  <si>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</si>
  <si>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</si>
  <si>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</si>
  <si>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</si>
  <si>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</si>
  <si>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</si>
  <si>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</si>
  <si>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</si>
  <si>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</si>
  <si>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</si>
  <si>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</si>
  <si>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</si>
  <si>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</si>
  <si>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</si>
  <si>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</si>
  <si>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</si>
  <si>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</si>
  <si>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</si>
  <si>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</si>
  <si>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</si>
  <si>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</si>
  <si>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</si>
  <si>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</si>
  <si>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</si>
  <si>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</si>
  <si>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</si>
  <si>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</si>
  <si>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</si>
  <si>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</si>
  <si>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</si>
  <si>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</si>
  <si>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</si>
  <si>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</si>
  <si>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</si>
  <si>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</si>
  <si>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</si>
  <si>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</si>
  <si>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</si>
  <si>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</si>
  <si>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</si>
  <si>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</si>
  <si>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</si>
  <si>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</si>
  <si>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</si>
  <si>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</si>
  <si>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</si>
  <si>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</si>
  <si>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</si>
  <si>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</si>
  <si>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</si>
  <si>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</si>
  <si>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</si>
  <si>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</si>
  <si>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</si>
  <si>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</si>
  <si>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</si>
  <si>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</si>
  <si>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</si>
  <si>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</si>
  <si>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</si>
  <si>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</si>
  <si>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</si>
  <si>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</si>
  <si>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</si>
  <si>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</si>
  <si>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</si>
  <si>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</si>
  <si>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</si>
  <si>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</si>
  <si>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</si>
  <si>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</si>
  <si>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</si>
  <si>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</si>
  <si>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</si>
  <si>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</si>
  <si>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</si>
  <si>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</si>
  <si>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</si>
  <si>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</si>
  <si>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</si>
  <si>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</si>
  <si>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</si>
  <si>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</si>
  <si>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</si>
  <si>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</si>
  <si>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</si>
  <si>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</si>
  <si>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</si>
  <si>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</si>
  <si>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</si>
  <si>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</si>
  <si>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</si>
  <si>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</si>
  <si>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</si>
  <si>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</si>
  <si>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</si>
  <si>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</si>
  <si>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</si>
  <si>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</si>
  <si>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</si>
  <si>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</si>
  <si>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</si>
  <si>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</si>
  <si>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</si>
  <si>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</si>
  <si>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</si>
  <si>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</si>
  <si>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</si>
  <si>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</si>
  <si>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</si>
  <si>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</si>
  <si>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</si>
  <si>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</si>
  <si>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</si>
  <si>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</si>
  <si>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</si>
  <si>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</si>
  <si>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</si>
  <si>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</si>
  <si>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</si>
  <si>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</si>
  <si>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</si>
  <si>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</si>
  <si>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</si>
  <si>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</si>
  <si>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</si>
  <si>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</si>
  <si>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</si>
  <si>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</si>
  <si>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</si>
  <si>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</si>
  <si>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</si>
  <si>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</si>
  <si>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</si>
  <si>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</si>
  <si>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</si>
  <si>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</si>
  <si>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</si>
  <si>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</si>
  <si>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</si>
  <si>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</si>
  <si>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</si>
  <si>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</si>
  <si>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</si>
  <si>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</si>
  <si>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</si>
  <si>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</si>
  <si>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</si>
  <si>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</si>
  <si>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</si>
  <si>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</si>
  <si>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</si>
  <si>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</si>
  <si>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</si>
  <si>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</si>
  <si>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</si>
  <si>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</si>
  <si>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</si>
  <si>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</si>
  <si>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</si>
  <si>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</si>
  <si>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</si>
  <si>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</si>
  <si>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</si>
  <si>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</si>
  <si>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</si>
  <si>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</si>
  <si>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</si>
  <si>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</si>
  <si>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</si>
  <si>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</si>
  <si>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</si>
  <si>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</si>
  <si>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</si>
  <si>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</si>
  <si>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</si>
  <si>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</si>
  <si>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</si>
  <si>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</si>
  <si>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</si>
  <si>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</si>
  <si>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</si>
  <si>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</si>
  <si>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</si>
  <si>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</si>
  <si>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</si>
  <si>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</si>
  <si>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</si>
  <si>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</si>
  <si>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</si>
  <si>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</si>
  <si>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</si>
  <si>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</si>
  <si>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</si>
  <si>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</si>
  <si>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</si>
  <si>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</si>
  <si>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</si>
  <si>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</si>
  <si>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</si>
  <si>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</si>
  <si>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</si>
  <si>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</si>
  <si>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</si>
  <si>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</si>
  <si>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</si>
  <si>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</si>
  <si>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</si>
  <si>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</si>
  <si>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</si>
  <si>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</si>
  <si>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</si>
  <si>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</si>
  <si>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</si>
  <si>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</si>
  <si>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</si>
  <si>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</si>
  <si>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</si>
  <si>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</si>
  <si>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</si>
  <si>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</si>
  <si>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</si>
  <si>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</si>
  <si>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</si>
  <si>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</si>
  <si>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</si>
  <si>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</si>
  <si>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</si>
  <si>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</si>
  <si>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</si>
  <si>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</si>
  <si>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</si>
  <si>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</si>
  <si>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</si>
  <si>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</si>
  <si>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</si>
  <si>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</si>
  <si>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</si>
  <si>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</si>
  <si>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</si>
  <si>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</si>
  <si>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</si>
  <si>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</si>
  <si>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</si>
  <si>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</si>
  <si>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</si>
  <si>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</si>
  <si>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</si>
  <si>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</si>
  <si>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</si>
  <si>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</si>
  <si>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</si>
  <si>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</si>
  <si>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</si>
  <si>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</si>
  <si>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</si>
  <si>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</si>
  <si>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</si>
  <si>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</si>
  <si>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</si>
  <si>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</si>
  <si>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</si>
  <si>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</si>
  <si>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</si>
  <si>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</si>
  <si>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</si>
  <si>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</si>
  <si>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</si>
  <si>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</si>
  <si>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</si>
  <si>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</si>
  <si>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</si>
  <si>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</si>
  <si>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</si>
  <si>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</si>
  <si>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</si>
  <si>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</si>
  <si>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</si>
  <si>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</si>
  <si>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</si>
  <si>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</si>
  <si>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</si>
  <si>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</si>
  <si>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</si>
  <si>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</si>
  <si>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</si>
  <si>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</si>
  <si>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</si>
  <si>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</si>
  <si>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</si>
  <si>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</si>
  <si>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</si>
  <si>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</si>
  <si>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</si>
  <si>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</si>
  <si>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</si>
  <si>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</si>
  <si>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</si>
  <si>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</si>
  <si>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</si>
  <si>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</si>
  <si>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</si>
  <si>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</si>
  <si>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</si>
  <si>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</si>
  <si>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</si>
  <si>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</si>
  <si>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</si>
  <si>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</si>
  <si>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</si>
  <si>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</si>
  <si>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</si>
  <si>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</si>
  <si>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</si>
  <si>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</si>
  <si>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</si>
  <si>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</si>
  <si>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</si>
  <si>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</si>
  <si>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</si>
  <si>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</si>
  <si>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</si>
  <si>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</si>
  <si>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</si>
  <si>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</si>
  <si>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</si>
  <si>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</si>
  <si>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</si>
  <si>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</si>
  <si>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</si>
  <si>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</si>
  <si>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</si>
  <si>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</si>
  <si>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</si>
  <si>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</si>
  <si>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</si>
  <si>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</si>
  <si>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</si>
  <si>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</si>
  <si>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</si>
  <si>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</si>
  <si>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</si>
  <si>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</si>
  <si>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</si>
  <si>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</si>
  <si>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</si>
  <si>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</si>
  <si>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</si>
  <si>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</si>
  <si>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</si>
  <si>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</si>
  <si>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</si>
  <si>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</si>
  <si>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</si>
  <si>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</si>
  <si>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</si>
  <si>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</si>
  <si>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</si>
  <si>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</si>
  <si>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</si>
  <si>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</si>
  <si>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</si>
  <si>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</si>
  <si>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</si>
  <si>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</si>
  <si>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</si>
  <si>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</si>
  <si>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</si>
  <si>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</si>
  <si>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</si>
  <si>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</si>
  <si>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</si>
  <si>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</si>
  <si>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</si>
  <si>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</si>
  <si>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</si>
  <si>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</si>
  <si>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</si>
  <si>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</si>
  <si>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</si>
  <si>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</si>
  <si>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</si>
  <si>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</si>
  <si>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</si>
  <si>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</si>
  <si>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</si>
  <si>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</si>
  <si>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</si>
  <si>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</si>
  <si>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</si>
  <si>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</si>
  <si>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</si>
  <si>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</si>
  <si>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</si>
  <si>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</si>
  <si>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</si>
  <si>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</si>
  <si>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</si>
  <si>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</si>
  <si>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</si>
  <si>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</si>
  <si>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</si>
  <si>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</si>
  <si>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</si>
  <si>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</si>
  <si>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</si>
  <si>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</si>
  <si>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</si>
  <si>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</si>
  <si>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</si>
  <si>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</si>
  <si>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</si>
  <si>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</si>
  <si>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</si>
  <si>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</si>
  <si>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</si>
  <si>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</si>
  <si>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</si>
  <si>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</si>
  <si>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</si>
  <si>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</si>
  <si>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</si>
  <si>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</si>
  <si>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</si>
  <si>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</si>
  <si>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</si>
  <si>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</si>
  <si>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</si>
  <si>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</si>
  <si>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</si>
  <si>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</si>
  <si>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</si>
  <si>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</si>
  <si>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</si>
  <si>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</si>
  <si>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</si>
  <si>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</si>
  <si>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</si>
  <si>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</si>
  <si>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</si>
  <si>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</si>
  <si>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</si>
  <si>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</si>
  <si>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</si>
  <si>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</si>
  <si>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</si>
  <si>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</si>
  <si>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</si>
  <si>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</si>
  <si>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</si>
  <si>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</si>
  <si>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</si>
  <si>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</si>
  <si>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</si>
  <si>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</si>
  <si>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</si>
  <si>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</si>
  <si>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</si>
  <si>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</si>
  <si>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</si>
  <si>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</si>
  <si>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</si>
  <si>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</si>
  <si>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</si>
  <si>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</si>
  <si>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</si>
  <si>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</si>
  <si>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</si>
  <si>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</si>
  <si>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</si>
  <si>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</si>
  <si>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</si>
  <si>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</si>
  <si>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</si>
  <si>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</si>
  <si>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</si>
  <si>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</si>
  <si>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</si>
  <si>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</si>
  <si>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</si>
  <si>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</si>
  <si>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</si>
  <si>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</si>
  <si>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</si>
  <si>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</si>
  <si>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</si>
  <si>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</si>
  <si>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</si>
  <si>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</si>
  <si>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</si>
  <si>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</si>
  <si>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</si>
  <si>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</si>
  <si>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</si>
  <si>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</si>
  <si>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</si>
  <si>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</si>
  <si>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</si>
  <si>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</si>
  <si>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</si>
  <si>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</si>
  <si>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</si>
  <si>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</si>
  <si>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</si>
  <si>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</si>
  <si>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</si>
  <si>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</si>
  <si>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</si>
  <si>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</si>
  <si>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</si>
  <si>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</si>
  <si>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</si>
  <si>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</si>
  <si>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</si>
  <si>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</si>
  <si>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</si>
  <si>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</si>
  <si>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</si>
  <si>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</si>
  <si>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</si>
  <si>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</si>
  <si>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</si>
  <si>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</si>
  <si>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</si>
  <si>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</si>
  <si>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</si>
  <si>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</si>
  <si>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</si>
  <si>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</si>
  <si>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</si>
  <si>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</si>
  <si>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</si>
  <si>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</si>
  <si>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</si>
  <si>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</si>
  <si>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</si>
  <si>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</si>
  <si>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</si>
  <si>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</si>
  <si>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</si>
  <si>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</si>
  <si>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</si>
  <si>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</si>
  <si>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</si>
  <si>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</si>
  <si>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</si>
  <si>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</si>
  <si>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</si>
  <si>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</si>
  <si>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</si>
  <si>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</si>
  <si>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</si>
  <si>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</si>
  <si>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</si>
  <si>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</si>
  <si>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</si>
  <si>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</si>
  <si>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</si>
  <si>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</si>
  <si>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</si>
  <si>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</si>
  <si>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</si>
  <si>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</si>
  <si>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</si>
  <si>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</si>
  <si>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</si>
  <si>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</si>
  <si>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</si>
  <si>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</si>
  <si>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</si>
  <si>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</si>
  <si>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</si>
  <si>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</si>
  <si>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</si>
  <si>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</si>
  <si>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</si>
  <si>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</si>
  <si>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</si>
  <si>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</si>
  <si>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</si>
  <si>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</si>
  <si>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</si>
  <si>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</si>
  <si>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</si>
  <si>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</si>
  <si>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</si>
  <si>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</si>
  <si>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</si>
  <si>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</si>
  <si>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</si>
  <si>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</si>
  <si>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</si>
  <si>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</si>
  <si>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</si>
  <si>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</si>
  <si>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</si>
  <si>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</si>
  <si>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</si>
  <si>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</si>
  <si>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</si>
  <si>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</si>
  <si>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</si>
  <si>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</si>
  <si>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</si>
  <si>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</si>
  <si>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</si>
  <si>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</si>
  <si>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</si>
  <si>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</si>
  <si>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</si>
  <si>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</si>
  <si>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</si>
  <si>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</si>
  <si>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</si>
  <si>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</si>
  <si>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</si>
  <si>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</si>
  <si>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</si>
  <si>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</si>
  <si>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</si>
  <si>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</si>
  <si>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</si>
  <si>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</si>
  <si>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</si>
  <si>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</si>
  <si>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</si>
  <si>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</si>
  <si>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</si>
  <si>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</si>
  <si>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</si>
  <si>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</si>
  <si>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</si>
  <si>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</si>
  <si>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</si>
  <si>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</si>
  <si>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</si>
  <si>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</si>
  <si>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</si>
  <si>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</si>
  <si>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</si>
  <si>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</si>
  <si>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</si>
  <si>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</si>
  <si>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</si>
  <si>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</si>
  <si>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</si>
  <si>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</si>
  <si>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</si>
  <si>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</si>
  <si>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</si>
  <si>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</si>
  <si>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</si>
  <si>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</si>
  <si>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</si>
  <si>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</si>
  <si>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</si>
  <si>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</si>
  <si>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</si>
  <si>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</si>
  <si>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</si>
  <si>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</si>
  <si>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</si>
  <si>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</si>
  <si>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</si>
  <si>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</si>
  <si>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</si>
  <si>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</si>
  <si>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</si>
  <si>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</si>
  <si>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</si>
  <si>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</si>
  <si>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</si>
  <si>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</si>
  <si>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</si>
  <si>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</si>
  <si>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</si>
  <si>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</si>
  <si>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</si>
  <si>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</si>
  <si>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</si>
  <si>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</si>
  <si>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</si>
  <si>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</si>
  <si>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</si>
  <si>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</si>
  <si>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</si>
  <si>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</si>
  <si>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</si>
  <si>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</si>
  <si>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</si>
  <si>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</si>
  <si>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</si>
  <si>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</si>
  <si>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</si>
  <si>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</si>
  <si>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</si>
  <si>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</si>
  <si>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</si>
  <si>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</si>
  <si>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</si>
  <si>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</si>
  <si>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</si>
  <si>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</si>
  <si>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</si>
  <si>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</si>
  <si>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</si>
  <si>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</si>
  <si>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</si>
  <si>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</si>
  <si>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</si>
  <si>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</si>
  <si>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</si>
  <si>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</si>
  <si>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</si>
  <si>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</si>
  <si>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</si>
  <si>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</si>
  <si>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</si>
  <si>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</si>
  <si>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</si>
  <si>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</si>
  <si>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</si>
  <si>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</si>
  <si>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</si>
  <si>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</si>
  <si>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</si>
  <si>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</si>
  <si>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</si>
  <si>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</si>
  <si>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</si>
  <si>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</si>
  <si>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</si>
  <si>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</si>
  <si>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</si>
  <si>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</si>
  <si>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</si>
  <si>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</si>
  <si>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</si>
  <si>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</si>
  <si>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</si>
  <si>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</si>
  <si>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</si>
  <si>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</si>
  <si>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</si>
  <si>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</si>
  <si>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</si>
  <si>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</si>
  <si>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</si>
  <si>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</si>
  <si>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</si>
  <si>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</si>
  <si>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</si>
  <si>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</si>
  <si>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</si>
  <si>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</si>
  <si>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</si>
  <si>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</si>
  <si>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</si>
  <si>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</si>
  <si>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</si>
  <si>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</si>
  <si>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</si>
  <si>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</si>
  <si>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</si>
  <si>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</si>
  <si>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</si>
  <si>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</si>
  <si>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</si>
  <si>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</si>
  <si>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</si>
  <si>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</si>
  <si>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</si>
  <si>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</si>
  <si>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</si>
  <si>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</si>
  <si>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</si>
  <si>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</si>
  <si>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</si>
  <si>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</si>
  <si>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</si>
  <si>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</si>
  <si>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</si>
  <si>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</si>
  <si>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</si>
  <si>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</si>
  <si>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</si>
  <si>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</si>
  <si>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</si>
  <si>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</si>
  <si>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</si>
  <si>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</si>
  <si>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</si>
  <si>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</si>
  <si>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</si>
  <si>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</si>
  <si>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</si>
  <si>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</si>
  <si>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</si>
  <si>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</si>
  <si>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</si>
  <si>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</si>
  <si>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</si>
  <si>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</si>
  <si>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</si>
  <si>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</si>
  <si>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</si>
  <si>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</si>
  <si>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</si>
  <si>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</si>
  <si>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</si>
  <si>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</si>
  <si>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</si>
  <si>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</si>
  <si>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</si>
  <si>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</si>
  <si>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</si>
  <si>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</si>
  <si>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</si>
  <si>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</si>
  <si>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</si>
  <si>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</si>
  <si>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</si>
  <si>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</si>
  <si>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</si>
  <si>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</si>
  <si>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</si>
  <si>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</si>
  <si>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</si>
  <si>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</si>
  <si>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</si>
  <si>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</si>
  <si>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</si>
  <si>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</si>
  <si>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</si>
  <si>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</si>
  <si>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</si>
  <si>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</si>
  <si>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</si>
  <si>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</si>
  <si>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</si>
  <si>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</si>
  <si>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</si>
  <si>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</si>
  <si>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</si>
  <si>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</si>
  <si>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</si>
  <si>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</si>
  <si>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</si>
  <si>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</si>
  <si>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</si>
  <si>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</si>
  <si>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</si>
  <si>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</si>
  <si>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</si>
  <si>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</si>
  <si>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</si>
  <si>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</si>
  <si>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</si>
  <si>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</si>
  <si>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</si>
  <si>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</si>
  <si>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</si>
  <si>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</si>
  <si>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</si>
  <si>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</si>
  <si>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</si>
  <si>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</si>
  <si>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</si>
  <si>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</si>
  <si>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</si>
  <si>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</si>
  <si>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</si>
  <si>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</si>
  <si>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</si>
  <si>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</si>
  <si>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</si>
  <si>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</si>
  <si>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</si>
  <si>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</si>
  <si>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</si>
  <si>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</si>
  <si>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</si>
  <si>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</si>
  <si>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</si>
  <si>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</si>
  <si>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</si>
  <si>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</si>
  <si>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</si>
  <si>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</si>
  <si>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</si>
  <si>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</si>
  <si>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</si>
  <si>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</si>
  <si>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</si>
  <si>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</si>
  <si>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</si>
  <si>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</si>
  <si>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</si>
  <si>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</si>
  <si>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</si>
  <si>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</si>
  <si>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</si>
  <si>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</si>
  <si>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</si>
  <si>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</si>
  <si>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</si>
  <si>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</si>
  <si>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</si>
  <si>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</si>
  <si>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</si>
  <si>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</si>
  <si>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</si>
  <si>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</si>
  <si>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</si>
  <si>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</si>
  <si>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</si>
  <si>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</si>
  <si>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</si>
  <si>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</si>
  <si>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</si>
  <si>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</si>
  <si>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</si>
  <si>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</si>
  <si>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</si>
  <si>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</si>
  <si>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</si>
  <si>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</si>
  <si>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</si>
  <si>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</si>
  <si>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</si>
  <si>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</si>
  <si>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</si>
  <si>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</si>
  <si>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</si>
  <si>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</si>
  <si>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</si>
  <si>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</si>
  <si>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</si>
  <si>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</si>
  <si>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</si>
  <si>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</si>
  <si>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</si>
  <si>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</si>
  <si>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</si>
  <si>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</si>
  <si>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</si>
  <si>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</si>
  <si>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</si>
  <si>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</si>
  <si>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</si>
  <si>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</si>
  <si>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</si>
  <si>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</si>
  <si>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</si>
  <si>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</si>
  <si>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</si>
  <si>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</si>
  <si>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</si>
  <si>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</si>
  <si>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</si>
  <si>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</si>
  <si>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</si>
  <si>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</si>
  <si>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</si>
  <si>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</si>
  <si>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</si>
  <si>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</si>
  <si>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</si>
  <si>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</si>
  <si>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</si>
  <si>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</si>
  <si>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</si>
  <si>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</si>
  <si>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</si>
  <si>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</si>
  <si>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</si>
  <si>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</si>
  <si>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</si>
  <si>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</si>
  <si>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</si>
  <si>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</si>
  <si>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</si>
  <si>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</si>
  <si>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</si>
  <si>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</si>
  <si>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</si>
  <si>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</si>
  <si>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</si>
  <si>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</si>
  <si>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</si>
  <si>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</si>
  <si>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</si>
  <si>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</si>
  <si>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</si>
  <si>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</si>
  <si>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</si>
  <si>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</si>
  <si>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</si>
  <si>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</si>
  <si>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</si>
  <si>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</si>
  <si>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</si>
  <si>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</si>
  <si>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</si>
  <si>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</si>
  <si>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</si>
  <si>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</si>
  <si>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</si>
  <si>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</si>
  <si>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</si>
  <si>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</si>
  <si>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</si>
  <si>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</si>
  <si>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</si>
  <si>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</si>
  <si>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</si>
  <si>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</si>
  <si>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</si>
  <si>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</si>
  <si>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</si>
  <si>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</si>
  <si>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</si>
  <si>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</si>
  <si>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</si>
  <si>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</si>
  <si>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</si>
  <si>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</si>
  <si>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</si>
  <si>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</si>
  <si>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</si>
  <si>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</si>
  <si>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</si>
  <si>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</si>
  <si>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</si>
  <si>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</si>
  <si>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</si>
  <si>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</si>
  <si>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</si>
  <si>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</si>
  <si>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</si>
  <si>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</si>
  <si>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</si>
  <si>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</si>
  <si>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</si>
  <si>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</si>
  <si>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</si>
  <si>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</si>
  <si>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</si>
  <si>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</si>
  <si>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</si>
  <si>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</si>
  <si>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</si>
  <si>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</si>
  <si>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</si>
  <si>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</si>
  <si>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</si>
  <si>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</si>
  <si>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</si>
  <si>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</si>
  <si>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</si>
  <si>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</si>
  <si>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</si>
  <si>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</si>
  <si>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</si>
  <si>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</si>
  <si>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</si>
  <si>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</si>
  <si>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</si>
  <si>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</si>
  <si>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</si>
  <si>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</si>
  <si>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</si>
  <si>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</si>
  <si>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</si>
  <si>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</si>
  <si>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</si>
  <si>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</si>
  <si>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</si>
  <si>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</si>
  <si>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</si>
  <si>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</si>
  <si>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</si>
  <si>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</si>
  <si>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</si>
  <si>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</si>
  <si>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</si>
  <si>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</si>
  <si>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</si>
  <si>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</si>
  <si>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</si>
  <si>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</si>
  <si>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</si>
  <si>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</si>
  <si>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</si>
  <si>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</si>
  <si>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</si>
  <si>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</si>
  <si>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</si>
  <si>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</si>
  <si>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</si>
  <si>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</si>
  <si>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</si>
  <si>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</si>
  <si>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</si>
  <si>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</si>
  <si>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</si>
  <si>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</si>
  <si>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</si>
  <si>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</si>
  <si>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</si>
  <si>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</si>
  <si>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</si>
  <si>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</si>
  <si>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</si>
  <si>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</si>
  <si>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</si>
  <si>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</si>
  <si>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</si>
  <si>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</si>
  <si>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</si>
  <si>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</si>
  <si>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</si>
  <si>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</si>
  <si>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</si>
  <si>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</si>
  <si>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</si>
  <si>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</si>
  <si>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</si>
  <si>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</si>
  <si>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</si>
  <si>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</si>
  <si>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</si>
  <si>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</si>
  <si>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</si>
  <si>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</si>
  <si>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</si>
  <si>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</si>
  <si>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</si>
  <si>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</si>
  <si>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</si>
  <si>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</si>
  <si>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</si>
  <si>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</si>
  <si>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</si>
  <si>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</si>
  <si>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</si>
  <si>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</si>
  <si>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</si>
  <si>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</si>
  <si>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</si>
  <si>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</si>
  <si>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</si>
  <si>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</si>
  <si>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</si>
  <si>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</si>
  <si>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</si>
  <si>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</si>
  <si>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</si>
  <si>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</si>
  <si>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</si>
  <si>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</si>
  <si>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</si>
  <si>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</si>
  <si>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</si>
  <si>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</si>
  <si>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</si>
  <si>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</si>
  <si>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</si>
  <si>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</si>
  <si>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</si>
  <si>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</si>
  <si>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</si>
  <si>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</si>
  <si>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</si>
  <si>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</si>
  <si>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</si>
  <si>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</si>
  <si>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</si>
  <si>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</si>
  <si>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</si>
  <si>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</si>
  <si>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</si>
  <si>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</si>
  <si>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</si>
  <si>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</si>
  <si>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</si>
  <si>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</si>
  <si>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</si>
  <si>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</si>
  <si>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</si>
  <si>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</si>
  <si>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</si>
  <si>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</si>
  <si>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</si>
  <si>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</si>
  <si>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</si>
  <si>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</si>
  <si>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</si>
  <si>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</si>
  <si>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</si>
  <si>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</si>
  <si>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</si>
  <si>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</si>
  <si>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</si>
  <si>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</si>
  <si>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</si>
  <si>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</si>
  <si>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</si>
  <si>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</si>
  <si>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</si>
  <si>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</si>
  <si>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</si>
  <si>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</si>
  <si>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</si>
  <si>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</si>
  <si>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</si>
  <si>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</si>
  <si>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</si>
  <si>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</si>
  <si>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</si>
  <si>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</si>
  <si>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</si>
  <si>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</si>
  <si>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</si>
  <si>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</si>
  <si>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</si>
  <si>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</si>
  <si>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</si>
  <si>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</si>
  <si>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</si>
  <si>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</si>
  <si>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</si>
  <si>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</si>
  <si>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</si>
  <si>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</si>
  <si>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</si>
  <si>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</si>
  <si>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</si>
  <si>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</si>
  <si>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</si>
  <si>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</si>
  <si>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</si>
  <si>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</si>
  <si>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</si>
  <si>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</si>
  <si>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</si>
  <si>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</si>
  <si>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</si>
  <si>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</si>
  <si>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</si>
  <si>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</si>
  <si>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</si>
  <si>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</si>
  <si>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</si>
  <si>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</si>
  <si>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</si>
  <si>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</si>
  <si>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</si>
  <si>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</si>
  <si>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</si>
  <si>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</si>
  <si>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</si>
  <si>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</si>
  <si>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</si>
  <si>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</si>
  <si>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</si>
  <si>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</si>
  <si>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</si>
  <si>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</si>
  <si>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</si>
  <si>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</si>
  <si>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</si>
  <si>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</si>
  <si>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</si>
  <si>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</si>
  <si>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</si>
  <si>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</si>
  <si>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</si>
  <si>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</si>
  <si>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</si>
  <si>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</si>
  <si>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</si>
  <si>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</si>
  <si>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</si>
  <si>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</si>
  <si>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</si>
  <si>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</si>
  <si>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</si>
  <si>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</si>
  <si>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</si>
  <si>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</si>
  <si>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</si>
  <si>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</si>
  <si>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</si>
  <si>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</si>
  <si>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</si>
  <si>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</si>
  <si>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</si>
  <si>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</si>
  <si>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</si>
  <si>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</si>
  <si>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</si>
  <si>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</si>
  <si>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</si>
  <si>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</si>
  <si>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</si>
  <si>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</si>
  <si>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</si>
  <si>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</si>
  <si>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</si>
  <si>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</si>
  <si>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</si>
  <si>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</si>
  <si>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</si>
  <si>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</si>
  <si>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</si>
  <si>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</si>
  <si>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</si>
  <si>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</si>
  <si>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</si>
  <si>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</si>
  <si>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</si>
  <si>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</si>
  <si>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</si>
  <si>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</si>
  <si>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</si>
  <si>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</si>
  <si>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</si>
  <si>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</si>
  <si>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</si>
  <si>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</si>
  <si>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</si>
  <si>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</si>
  <si>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</si>
  <si>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</si>
  <si>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</si>
  <si>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</si>
  <si>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</si>
  <si>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</si>
  <si>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</si>
  <si>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</si>
  <si>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</si>
  <si>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</si>
  <si>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</si>
  <si>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</si>
  <si>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</si>
  <si>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</si>
  <si>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</si>
  <si>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</si>
  <si>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</si>
  <si>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</si>
  <si>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</si>
  <si>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</si>
  <si>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</si>
  <si>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</si>
  <si>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</si>
  <si>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</si>
  <si>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</si>
  <si>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</si>
  <si>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</si>
  <si>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</si>
  <si>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</si>
  <si>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</si>
  <si>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</si>
  <si>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</si>
  <si>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</si>
  <si>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</si>
  <si>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</si>
  <si>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</si>
  <si>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</si>
  <si>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</si>
  <si>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</si>
  <si>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</si>
  <si>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</si>
  <si>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</si>
  <si>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</si>
  <si>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</si>
  <si>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</si>
  <si>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</si>
  <si>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</si>
  <si>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</si>
  <si>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</si>
  <si>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</si>
  <si>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</si>
  <si>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</si>
  <si>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</si>
  <si>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</si>
  <si>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</si>
  <si>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</si>
  <si>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</si>
  <si>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</si>
  <si>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</si>
  <si>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</si>
  <si>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</si>
  <si>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</si>
  <si>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</si>
  <si>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</si>
  <si>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</si>
  <si>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</si>
  <si>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</si>
  <si>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</si>
  <si>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</si>
  <si>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</si>
  <si>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</si>
  <si>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</si>
  <si>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</si>
  <si>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</si>
  <si>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</si>
  <si>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</si>
  <si>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</si>
  <si>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</si>
  <si>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</si>
  <si>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</si>
  <si>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</si>
  <si>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</si>
  <si>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</si>
  <si>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</si>
  <si>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</si>
  <si>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</si>
  <si>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</si>
  <si>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</si>
  <si>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</si>
  <si>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</si>
  <si>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</si>
  <si>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</si>
  <si>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</si>
  <si>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</si>
  <si>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</si>
  <si>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</si>
  <si>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</si>
  <si>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</si>
  <si>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</si>
  <si>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</si>
  <si>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</si>
  <si>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</si>
  <si>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</si>
  <si>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</si>
  <si>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</si>
  <si>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</si>
  <si>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</si>
  <si>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</si>
  <si>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</si>
  <si>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</si>
  <si>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</si>
  <si>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</si>
  <si>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</si>
  <si>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</si>
  <si>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</si>
  <si>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</si>
  <si>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</si>
  <si>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</si>
  <si>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</si>
  <si>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</si>
  <si>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</si>
  <si>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</si>
  <si>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</si>
  <si>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</si>
  <si>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</si>
  <si>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</si>
  <si>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</si>
  <si>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</si>
  <si>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</si>
  <si>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</si>
  <si>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</si>
  <si>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</si>
  <si>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</si>
  <si>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</si>
  <si>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</si>
  <si>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</si>
  <si>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</si>
  <si>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</si>
  <si>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</si>
  <si>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</si>
  <si>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</si>
  <si>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</si>
  <si>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</si>
  <si>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</si>
  <si>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</si>
  <si>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</si>
  <si>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</si>
  <si>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</si>
  <si>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</si>
  <si>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</si>
  <si>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</si>
  <si>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</si>
  <si>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</si>
  <si>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</si>
  <si>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</si>
  <si>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</si>
  <si>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</si>
  <si>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</si>
  <si>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</si>
  <si>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</si>
  <si>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</si>
  <si>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</si>
  <si>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</si>
  <si>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</si>
  <si>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</si>
  <si>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</si>
  <si>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</si>
  <si>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</si>
  <si>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</si>
  <si>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</si>
  <si>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</si>
  <si>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</si>
  <si>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</si>
  <si>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</si>
  <si>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</si>
  <si>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</si>
  <si>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</si>
  <si>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</si>
  <si>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</si>
  <si>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</si>
  <si>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</si>
  <si>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</si>
  <si>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</si>
  <si>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</si>
  <si>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</si>
  <si>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</si>
  <si>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</si>
  <si>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</si>
  <si>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</si>
  <si>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</si>
  <si>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</si>
  <si>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</si>
  <si>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</si>
  <si>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</si>
  <si>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</si>
  <si>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</si>
  <si>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</si>
  <si>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</si>
  <si>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</si>
  <si>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</si>
  <si>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</si>
  <si>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</si>
  <si>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</si>
  <si>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</si>
  <si>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</si>
  <si>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</si>
  <si>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</si>
  <si>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</si>
  <si>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</si>
  <si>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</si>
  <si>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</si>
  <si>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</si>
  <si>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</si>
  <si>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</si>
  <si>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</si>
  <si>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</si>
  <si>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</si>
  <si>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</si>
  <si>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</si>
  <si>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</si>
  <si>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</si>
  <si>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</si>
  <si>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</si>
  <si>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</si>
  <si>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</si>
  <si>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</si>
  <si>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</si>
  <si>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</si>
  <si>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</si>
  <si>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</si>
  <si>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</si>
  <si>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</si>
  <si>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</si>
  <si>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</si>
  <si>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</si>
  <si>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</si>
  <si>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</si>
  <si>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</si>
  <si>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</si>
  <si>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</si>
  <si>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</si>
  <si>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</si>
  <si>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</si>
  <si>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</si>
  <si>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</si>
  <si>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</si>
  <si>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</si>
  <si>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</si>
  <si>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</si>
  <si>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</si>
  <si>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</si>
  <si>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</si>
  <si>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</si>
  <si>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</si>
  <si>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</si>
  <si>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</si>
  <si>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</si>
  <si>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</si>
  <si>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</si>
  <si>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</si>
  <si>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</si>
  <si>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</si>
  <si>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</si>
  <si>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</si>
  <si>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</si>
  <si>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</si>
  <si>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</si>
  <si>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</si>
  <si>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</si>
  <si>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</si>
  <si>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</si>
  <si>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</si>
  <si>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</si>
  <si>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</si>
  <si>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</si>
  <si>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</si>
  <si>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</si>
  <si>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</si>
  <si>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</si>
  <si>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</si>
  <si>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</si>
  <si>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</si>
  <si>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</si>
  <si>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</si>
  <si>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</si>
  <si>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</si>
  <si>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</si>
  <si>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</si>
  <si>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</si>
  <si>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</si>
  <si>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</si>
  <si>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</si>
  <si>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</si>
  <si>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</si>
  <si>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</si>
  <si>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</si>
  <si>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</si>
  <si>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</si>
  <si>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</si>
  <si>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</si>
  <si>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</si>
  <si>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</si>
  <si>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</si>
  <si>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</si>
  <si>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</si>
  <si>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</si>
  <si>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</si>
  <si>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</si>
  <si>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</si>
  <si>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</si>
  <si>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</si>
  <si>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</si>
  <si>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</si>
  <si>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</si>
  <si>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</si>
  <si>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</si>
  <si>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</si>
  <si>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</si>
  <si>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</si>
  <si>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</si>
  <si>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</si>
  <si>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</si>
  <si>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</si>
  <si>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</si>
  <si>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</si>
  <si>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</si>
  <si>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</si>
  <si>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</si>
  <si>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</si>
  <si>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</si>
  <si>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</si>
  <si>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</si>
  <si>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</si>
  <si>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</si>
  <si>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</si>
  <si>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</si>
  <si>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</si>
  <si>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</si>
  <si>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</si>
  <si>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</si>
  <si>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</si>
  <si>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</si>
  <si>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</si>
  <si>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</si>
  <si>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</si>
  <si>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</si>
  <si>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</si>
  <si>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</si>
  <si>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</si>
  <si>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</si>
  <si>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</si>
  <si>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</si>
  <si>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</si>
  <si>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</si>
  <si>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</si>
  <si>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</si>
  <si>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</si>
  <si>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</si>
  <si>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</si>
  <si>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</si>
  <si>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</si>
  <si>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</si>
  <si>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</si>
  <si>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</si>
  <si>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</si>
  <si>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</si>
  <si>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</si>
  <si>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</si>
  <si>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</si>
  <si>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</si>
  <si>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</si>
  <si>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</si>
  <si>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</si>
  <si>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</si>
  <si>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</si>
  <si>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</si>
  <si>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</si>
  <si>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</si>
  <si>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</si>
  <si>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</si>
  <si>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</si>
  <si>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</si>
  <si>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</si>
  <si>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</si>
  <si>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</si>
  <si>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</si>
  <si>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</si>
  <si>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</si>
  <si>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</si>
  <si>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</si>
  <si>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</si>
  <si>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</si>
  <si>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</si>
  <si>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</si>
  <si>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</si>
  <si>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</si>
  <si>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</si>
  <si>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</si>
  <si>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</si>
  <si>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</si>
  <si>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</si>
  <si>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</si>
  <si>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</si>
  <si>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</si>
  <si>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</si>
  <si>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</si>
  <si>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</si>
  <si>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</si>
  <si>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</si>
  <si>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</si>
  <si>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</si>
  <si>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</si>
  <si>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</si>
  <si>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</si>
  <si>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</si>
  <si>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</si>
  <si>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</si>
  <si>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</si>
  <si>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</si>
  <si>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</si>
  <si>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</si>
  <si>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</si>
  <si>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</si>
  <si>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</si>
  <si>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</si>
  <si>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</si>
  <si>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</si>
  <si>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</si>
  <si>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</si>
  <si>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</si>
  <si>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</si>
  <si>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</si>
  <si>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</si>
  <si>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</si>
  <si>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</si>
  <si>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</si>
  <si>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</si>
  <si>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</si>
  <si>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</si>
  <si>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</si>
  <si>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</si>
  <si>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</si>
  <si>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</si>
  <si>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</si>
  <si>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</si>
  <si>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</si>
  <si>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</si>
  <si>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</si>
  <si>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</si>
  <si>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</si>
  <si>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</si>
  <si>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</si>
  <si>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</si>
  <si>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</si>
  <si>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</si>
  <si>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</si>
  <si>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</si>
  <si>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</si>
  <si>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</si>
  <si>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</si>
  <si>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</si>
  <si>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</si>
  <si>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</si>
  <si>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</si>
  <si>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</si>
  <si>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</si>
  <si>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</si>
  <si>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</si>
  <si>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</si>
  <si>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</si>
  <si>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</si>
  <si>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</si>
  <si>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</si>
  <si>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</si>
  <si>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</si>
  <si>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</si>
  <si>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</si>
  <si>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</si>
  <si>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</si>
  <si>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</si>
  <si>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</si>
  <si>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</si>
  <si>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</si>
  <si>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</si>
  <si>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</si>
  <si>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</si>
  <si>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</si>
  <si>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</si>
  <si>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</si>
  <si>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</si>
  <si>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</si>
  <si>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</si>
  <si>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</si>
  <si>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</si>
  <si>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</si>
  <si>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</si>
  <si>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</si>
  <si>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</si>
  <si>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</si>
  <si>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</si>
  <si>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</si>
  <si>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</si>
  <si>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</si>
  <si>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</si>
  <si>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</si>
  <si>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</si>
  <si>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</si>
  <si>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</si>
  <si>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</si>
  <si>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</si>
  <si>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</si>
  <si>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</si>
  <si>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</si>
  <si>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</si>
  <si>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</si>
  <si>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</si>
  <si>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</si>
  <si>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</si>
  <si>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</si>
  <si>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</si>
  <si>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</si>
  <si>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</si>
  <si>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</si>
  <si>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</si>
  <si>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</si>
  <si>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</si>
  <si>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</si>
  <si>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</si>
  <si>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</si>
  <si>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</si>
  <si>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</si>
  <si>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</si>
  <si>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</si>
  <si>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</si>
  <si>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</si>
  <si>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</si>
  <si>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</si>
  <si>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</si>
  <si>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</si>
  <si>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</si>
  <si>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</si>
  <si>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</si>
  <si>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</si>
  <si>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</si>
  <si>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</si>
  <si>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</si>
  <si>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</si>
  <si>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</si>
  <si>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</si>
  <si>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</si>
  <si>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</si>
  <si>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</si>
  <si>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</si>
  <si>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</si>
  <si>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</si>
  <si>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</si>
  <si>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</si>
  <si>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</si>
  <si>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</si>
  <si>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</si>
  <si>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</si>
  <si>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</si>
  <si>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</si>
  <si>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</si>
  <si>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</si>
  <si>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</si>
  <si>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</si>
  <si>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</si>
  <si>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</si>
  <si>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</si>
  <si>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</si>
  <si>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</si>
  <si>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</si>
  <si>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</si>
  <si>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</si>
  <si>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</si>
  <si>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</si>
  <si>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</si>
  <si>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</si>
  <si>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</si>
  <si>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</si>
  <si>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</si>
  <si>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</si>
  <si>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</si>
  <si>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</si>
  <si>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</si>
  <si>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</si>
  <si>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</si>
  <si>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</si>
  <si>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</si>
  <si>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</si>
  <si>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</si>
  <si>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</si>
  <si>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</si>
  <si>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</si>
  <si>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</si>
  <si>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</si>
  <si>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</si>
  <si>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</si>
  <si>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</si>
  <si>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</si>
  <si>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</si>
  <si>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</si>
  <si>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</si>
  <si>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</si>
  <si>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</si>
  <si>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</si>
  <si>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</si>
  <si>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</si>
  <si>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</si>
  <si>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</si>
  <si>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</si>
  <si>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</si>
  <si>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</si>
  <si>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</si>
  <si>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</si>
  <si>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</si>
  <si>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</si>
  <si>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</si>
  <si>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</si>
  <si>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</si>
  <si>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</si>
  <si>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</si>
  <si>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</si>
  <si>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</si>
  <si>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</si>
  <si>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</si>
  <si>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</si>
  <si>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</si>
  <si>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</si>
  <si>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</si>
  <si>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</si>
  <si>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</si>
  <si>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</si>
  <si>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</si>
  <si>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</si>
  <si>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</si>
  <si>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</si>
  <si>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</si>
  <si>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</si>
  <si>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</si>
  <si>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</si>
  <si>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</si>
  <si>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</si>
  <si>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</si>
  <si>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</si>
  <si>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</si>
  <si>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</si>
  <si>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</si>
  <si>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</si>
  <si>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</si>
  <si>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</si>
  <si>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</si>
  <si>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</si>
  <si>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</si>
  <si>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</si>
  <si>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</si>
  <si>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</si>
  <si>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</si>
  <si>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</si>
  <si>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</si>
  <si>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</si>
  <si>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</si>
  <si>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</si>
  <si>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</si>
  <si>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</si>
  <si>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</si>
  <si>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</si>
  <si>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</si>
  <si>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</si>
  <si>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</si>
  <si>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</si>
  <si>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</si>
  <si>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</si>
  <si>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</si>
  <si>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</si>
  <si>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</si>
  <si>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</si>
  <si>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</si>
  <si>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</si>
  <si>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</si>
  <si>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</si>
  <si>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</si>
  <si>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</si>
  <si>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</si>
  <si>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</si>
  <si>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</si>
  <si>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</si>
  <si>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</si>
  <si>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</si>
  <si>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</si>
  <si>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</si>
  <si>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</si>
  <si>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</si>
  <si>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</si>
  <si>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</si>
  <si>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</si>
  <si>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</si>
  <si>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</si>
  <si>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</si>
  <si>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</si>
  <si>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</si>
  <si>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</si>
  <si>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</si>
  <si>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</si>
  <si>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</si>
  <si>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</si>
  <si>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</si>
  <si>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</si>
  <si>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</si>
  <si>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</si>
  <si>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</si>
  <si>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</si>
  <si>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</si>
  <si>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</si>
  <si>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</si>
  <si>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</si>
  <si>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</si>
  <si>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</si>
  <si>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</si>
  <si>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</si>
  <si>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</si>
  <si>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</si>
  <si>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</si>
  <si>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</si>
  <si>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</si>
  <si>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</si>
  <si>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</si>
  <si>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</si>
  <si>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</si>
  <si>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</si>
  <si>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</si>
  <si>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</si>
  <si>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</si>
  <si>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</si>
  <si>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</si>
  <si>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</si>
  <si>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</si>
  <si>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</si>
  <si>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</si>
  <si>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</si>
  <si>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</si>
  <si>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</si>
  <si>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</si>
  <si>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</si>
  <si>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</si>
  <si>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</si>
  <si>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</si>
  <si>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</si>
  <si>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</si>
  <si>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</si>
  <si>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</si>
  <si>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</si>
  <si>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</si>
  <si>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</si>
  <si>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</si>
  <si>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</si>
  <si>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</si>
  <si>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</si>
  <si>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</si>
  <si>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</si>
  <si>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</si>
  <si>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</si>
  <si>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</si>
  <si>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</si>
  <si>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</si>
  <si>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</si>
  <si>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</si>
  <si>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</si>
  <si>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</si>
  <si>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</si>
  <si>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</si>
  <si>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</si>
  <si>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</si>
  <si>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</si>
  <si>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</si>
  <si>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</si>
  <si>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</si>
  <si>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</si>
  <si>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</si>
  <si>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</si>
  <si>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</si>
  <si>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</si>
  <si>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</si>
  <si>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</si>
  <si>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</si>
  <si>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</si>
  <si>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</si>
  <si>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</si>
  <si>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</si>
  <si>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</si>
  <si>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</si>
  <si>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</si>
  <si>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</si>
  <si>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</si>
  <si>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</si>
  <si>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</si>
  <si>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</si>
  <si>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</si>
  <si>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</si>
  <si>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</si>
  <si>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</si>
  <si>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</si>
  <si>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</si>
  <si>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</si>
  <si>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</si>
  <si>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</si>
  <si>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</si>
  <si>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</si>
  <si>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</si>
  <si>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</si>
  <si>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</si>
  <si>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</si>
  <si>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</si>
  <si>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</si>
  <si>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</si>
  <si>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</si>
  <si>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</si>
  <si>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</si>
  <si>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</si>
  <si>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</si>
  <si>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</si>
  <si>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</si>
  <si>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</si>
  <si>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</si>
  <si>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</si>
  <si>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</si>
  <si>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</si>
  <si>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</si>
  <si>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</si>
  <si>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</si>
  <si>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</si>
  <si>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</si>
  <si>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</si>
  <si>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</si>
  <si>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</si>
  <si>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</si>
  <si>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</si>
  <si>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</si>
  <si>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</si>
  <si>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</si>
  <si>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</si>
  <si>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</si>
  <si>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</si>
  <si>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</si>
  <si>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</si>
  <si>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</si>
  <si>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</si>
  <si>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</si>
  <si>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</si>
  <si>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</si>
  <si>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</si>
  <si>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</si>
  <si>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</si>
  <si>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</si>
  <si>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</si>
  <si>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</si>
  <si>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</si>
  <si>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</si>
  <si>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</si>
  <si>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</si>
  <si>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</si>
  <si>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</si>
  <si>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</si>
  <si>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</si>
  <si>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</si>
  <si>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</si>
  <si>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</si>
  <si>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</si>
  <si>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</si>
  <si>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</si>
  <si>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</si>
  <si>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</si>
  <si>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</si>
  <si>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</si>
  <si>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</si>
  <si>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</si>
  <si>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</si>
  <si>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</si>
  <si>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</si>
  <si>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</si>
  <si>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</si>
  <si>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</si>
  <si>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</si>
  <si>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</si>
  <si>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</si>
  <si>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</si>
  <si>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</si>
  <si>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</si>
  <si>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</si>
  <si>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</si>
  <si>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</si>
  <si>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</si>
  <si>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</si>
  <si>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</si>
  <si>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</si>
  <si>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</si>
  <si>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</si>
  <si>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</si>
  <si>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</si>
  <si>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</si>
  <si>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</si>
  <si>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</si>
  <si>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</si>
  <si>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</si>
  <si>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</si>
  <si>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</si>
  <si>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</si>
  <si>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</si>
  <si>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</si>
  <si>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</si>
  <si>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</si>
  <si>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</si>
  <si>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</si>
  <si>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</si>
  <si>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</si>
  <si>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</si>
  <si>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</si>
  <si>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</si>
  <si>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</si>
  <si>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</si>
  <si>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</si>
  <si>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</si>
  <si>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</si>
  <si>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</si>
  <si>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</si>
  <si>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</si>
  <si>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</si>
  <si>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</si>
  <si>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</si>
  <si>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</si>
  <si>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</si>
  <si>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</si>
  <si>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</si>
  <si>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</si>
  <si>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</si>
  <si>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</si>
  <si>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</si>
  <si>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</si>
  <si>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</si>
  <si>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</si>
  <si>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</si>
  <si>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</si>
  <si>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</si>
  <si>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</si>
  <si>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</si>
  <si>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</si>
  <si>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</si>
  <si>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</si>
  <si>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</si>
  <si>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</si>
  <si>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</si>
  <si>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</si>
  <si>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</si>
  <si>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</si>
  <si>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</si>
  <si>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</si>
  <si>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</si>
  <si>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</si>
  <si>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</si>
  <si>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</si>
  <si>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</si>
  <si>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</si>
  <si>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</si>
  <si>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</si>
  <si>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</si>
  <si>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</si>
  <si>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</si>
  <si>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</si>
  <si>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</si>
  <si>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</si>
  <si>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</si>
  <si>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</si>
  <si>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</si>
  <si>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</si>
  <si>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</si>
  <si>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</si>
  <si>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</si>
  <si>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</si>
  <si>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</si>
  <si>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</si>
  <si>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</si>
  <si>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</si>
  <si>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</si>
  <si>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</si>
  <si>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</si>
  <si>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</si>
  <si>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</si>
  <si>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</si>
  <si>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</si>
  <si>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</si>
  <si>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</si>
  <si>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</si>
  <si>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</si>
  <si>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</si>
  <si>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</si>
  <si>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</si>
  <si>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</si>
  <si>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</si>
  <si>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</si>
  <si>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</si>
  <si>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</si>
  <si>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</si>
  <si>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</si>
  <si>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</si>
  <si>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</si>
  <si>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</si>
  <si>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</si>
  <si>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</si>
  <si>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</si>
  <si>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</si>
  <si>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</si>
  <si>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</si>
  <si>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</si>
  <si>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</si>
  <si>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</si>
  <si>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</si>
  <si>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</si>
  <si>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</si>
  <si>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</si>
  <si>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</si>
  <si>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</si>
  <si>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</si>
  <si>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</si>
  <si>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</si>
  <si>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</si>
  <si>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</si>
  <si>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</si>
  <si>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</si>
  <si>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</si>
  <si>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</si>
  <si>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</si>
  <si>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</si>
  <si>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</si>
  <si>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</si>
  <si>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</si>
  <si>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</si>
  <si>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</si>
  <si>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</si>
  <si>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</si>
  <si>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</si>
  <si>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</si>
  <si>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</si>
  <si>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</si>
  <si>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</si>
  <si>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</si>
  <si>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</si>
  <si>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</si>
  <si>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</si>
  <si>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</si>
  <si>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</si>
  <si>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</si>
  <si>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</si>
  <si>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</si>
  <si>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</si>
  <si>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</si>
  <si>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</si>
  <si>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</si>
  <si>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</si>
  <si>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</si>
  <si>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</si>
  <si>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</si>
  <si>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</si>
  <si>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</si>
  <si>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</si>
  <si>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</si>
  <si>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</si>
  <si>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</si>
  <si>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</si>
  <si>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</si>
  <si>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</si>
  <si>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</si>
  <si>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</si>
  <si>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</si>
  <si>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</si>
  <si>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</si>
  <si>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</si>
  <si>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</si>
  <si>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</si>
  <si>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</si>
  <si>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</si>
  <si>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</si>
  <si>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</si>
  <si>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</si>
  <si>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</si>
  <si>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</si>
  <si>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</si>
  <si>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</si>
  <si>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</si>
  <si>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</si>
  <si>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</si>
  <si>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</si>
  <si>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</si>
  <si>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</si>
  <si>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</si>
  <si>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</si>
  <si>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</si>
  <si>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</si>
  <si>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</si>
  <si>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</si>
  <si>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</si>
  <si>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</si>
  <si>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</si>
  <si>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</si>
  <si>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</si>
  <si>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</si>
  <si>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</si>
  <si>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</si>
  <si>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</si>
  <si>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</si>
  <si>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</si>
  <si>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</si>
  <si>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</si>
  <si>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</si>
  <si>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</si>
  <si>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</si>
  <si>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</si>
  <si>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</si>
  <si>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</si>
  <si>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</si>
  <si>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</si>
  <si>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</si>
  <si>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</si>
  <si>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</si>
  <si>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</si>
  <si>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</si>
  <si>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</si>
  <si>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</si>
  <si>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</si>
  <si>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</si>
  <si>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</si>
  <si>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</si>
  <si>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</si>
  <si>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</si>
  <si>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</si>
  <si>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</si>
  <si>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</si>
  <si>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</si>
  <si>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</si>
  <si>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</si>
  <si>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</si>
  <si>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</si>
  <si>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</si>
  <si>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</si>
  <si>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</si>
  <si>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</si>
  <si>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</si>
  <si>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</si>
  <si>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</si>
  <si>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</si>
  <si>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</si>
  <si>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</si>
  <si>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</si>
  <si>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</si>
  <si>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</si>
  <si>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</si>
  <si>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</si>
  <si>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</si>
  <si>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</si>
  <si>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</si>
  <si>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</si>
  <si>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</si>
  <si>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</si>
  <si>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</si>
  <si>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</si>
  <si>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</si>
  <si>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</si>
  <si>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</si>
  <si>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</si>
  <si>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</si>
  <si>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</si>
  <si>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</si>
  <si>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</si>
  <si>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</si>
  <si>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</si>
  <si>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</si>
  <si>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</si>
  <si>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</si>
  <si>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</si>
  <si>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</si>
  <si>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</si>
  <si>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</si>
  <si>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</si>
  <si>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</si>
  <si>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</si>
  <si>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</si>
  <si>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</si>
  <si>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</si>
  <si>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</si>
  <si>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</si>
  <si>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</si>
  <si>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</si>
  <si>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</si>
  <si>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</si>
  <si>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</si>
  <si>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</si>
  <si>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</si>
  <si>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</si>
  <si>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</si>
  <si>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</si>
  <si>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</si>
  <si>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</si>
  <si>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</si>
  <si>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</si>
  <si>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</si>
  <si>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</si>
  <si>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</si>
  <si>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</si>
  <si>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</si>
  <si>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</si>
  <si>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</si>
  <si>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</si>
  <si>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</si>
  <si>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</si>
  <si>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</si>
  <si>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</si>
  <si>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</si>
  <si>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</si>
  <si>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</si>
  <si>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</si>
  <si>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</si>
  <si>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</si>
  <si>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</si>
  <si>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</si>
  <si>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</si>
  <si>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</si>
  <si>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</si>
  <si>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</si>
  <si>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</si>
  <si>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</si>
  <si>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</si>
  <si>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</si>
  <si>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</si>
  <si>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</si>
  <si>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</si>
  <si>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</si>
  <si>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</si>
  <si>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</si>
  <si>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</si>
  <si>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</si>
  <si>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</si>
  <si>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</si>
  <si>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</si>
  <si>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</si>
  <si>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</si>
  <si>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</si>
  <si>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</si>
  <si>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</si>
  <si>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</si>
  <si>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</si>
  <si>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</si>
  <si>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</si>
  <si>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</si>
  <si>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</si>
  <si>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</si>
  <si>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</si>
  <si>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</si>
  <si>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</si>
  <si>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</si>
  <si>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</si>
  <si>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</si>
  <si>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</si>
  <si>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</si>
  <si>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</si>
  <si>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</si>
  <si>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</si>
  <si>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</si>
  <si>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</si>
  <si>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</si>
  <si>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</si>
  <si>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</si>
  <si>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</si>
  <si>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</si>
  <si>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</si>
  <si>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</si>
  <si>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</si>
  <si>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</si>
  <si>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</si>
  <si>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</si>
  <si>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</si>
  <si>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</si>
  <si>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</si>
  <si>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</si>
  <si>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</si>
  <si>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</si>
  <si>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</si>
  <si>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</si>
  <si>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</si>
  <si>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</si>
  <si>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</si>
  <si>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</si>
  <si>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</si>
  <si>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</si>
  <si>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</si>
  <si>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</si>
  <si>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</si>
  <si>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</si>
  <si>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</si>
  <si>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</si>
  <si>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</si>
  <si>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</si>
  <si>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</si>
  <si>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</si>
  <si>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</si>
  <si>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</si>
  <si>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</si>
  <si>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</si>
  <si>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</si>
  <si>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</si>
  <si>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</si>
  <si>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</si>
  <si>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</si>
  <si>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</si>
  <si>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</si>
  <si>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</si>
  <si>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</si>
  <si>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</si>
  <si>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</si>
  <si>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</si>
  <si>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</si>
  <si>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</si>
  <si>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</si>
  <si>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</si>
  <si>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</si>
  <si>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</si>
  <si>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</si>
  <si>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</si>
  <si>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</si>
  <si>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</si>
  <si>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</si>
  <si>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</si>
  <si>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</si>
  <si>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</si>
  <si>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</si>
  <si>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</si>
  <si>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</si>
  <si>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</si>
  <si>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</si>
  <si>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</si>
  <si>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</si>
  <si>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</si>
  <si>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</si>
  <si>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</si>
  <si>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</si>
  <si>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</si>
  <si>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</si>
  <si>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</si>
  <si>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</si>
  <si>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</si>
  <si>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</si>
  <si>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</si>
  <si>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</si>
  <si>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</si>
  <si>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</si>
  <si>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</si>
  <si>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</si>
  <si>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</si>
  <si>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</si>
  <si>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</si>
  <si>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</si>
  <si>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</si>
  <si>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</si>
  <si>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</si>
  <si>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</si>
  <si>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</si>
  <si>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</si>
  <si>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</si>
  <si>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</si>
  <si>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</si>
  <si>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</si>
  <si>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</si>
  <si>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</si>
  <si>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</si>
  <si>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</si>
  <si>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</si>
  <si>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</si>
  <si>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</si>
  <si>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</si>
  <si>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</si>
  <si>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</si>
  <si>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</si>
  <si>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</si>
  <si>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</si>
  <si>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</si>
  <si>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</si>
  <si>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</si>
  <si>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</si>
  <si>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</si>
  <si>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</si>
  <si>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</si>
  <si>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</si>
  <si>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</si>
  <si>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</si>
  <si>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</si>
  <si>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</si>
  <si>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</si>
  <si>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</si>
  <si>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</si>
  <si>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</si>
  <si>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</si>
  <si>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</si>
  <si>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</si>
  <si>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</si>
  <si>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</si>
  <si>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</si>
  <si>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</si>
  <si>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</si>
  <si>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</si>
  <si>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</si>
  <si>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</si>
  <si>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</si>
  <si>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</si>
  <si>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</si>
  <si>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</si>
  <si>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</si>
  <si>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</si>
  <si>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</si>
  <si>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</si>
  <si>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</si>
  <si>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</si>
  <si>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</si>
  <si>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</si>
  <si>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</si>
  <si>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</si>
  <si>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</si>
  <si>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</si>
  <si>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</si>
  <si>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</si>
  <si>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</si>
  <si>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</si>
  <si>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</si>
  <si>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</si>
  <si>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</si>
  <si>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</si>
  <si>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</si>
  <si>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</si>
  <si>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</si>
  <si>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</si>
  <si>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</si>
  <si>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</si>
  <si>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</si>
  <si>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</si>
  <si>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</si>
  <si>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</si>
  <si>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</si>
  <si>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</si>
  <si>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</si>
  <si>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</si>
  <si>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</si>
  <si>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</si>
  <si>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</si>
  <si>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</si>
  <si>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</si>
  <si>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</si>
  <si>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</si>
  <si>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</si>
  <si>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</si>
  <si>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</si>
  <si>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</si>
  <si>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</si>
  <si>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</si>
  <si>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</si>
  <si>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</si>
  <si>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</si>
  <si>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</si>
  <si>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</si>
  <si>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</si>
  <si>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</si>
  <si>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</si>
  <si>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</si>
  <si>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</si>
  <si>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</si>
  <si>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</si>
  <si>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</si>
  <si>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</si>
  <si>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</si>
  <si>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</si>
  <si>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</si>
  <si>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</si>
  <si>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</si>
  <si>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</si>
  <si>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</si>
  <si>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</si>
  <si>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</si>
  <si>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</si>
  <si>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</si>
  <si>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</si>
  <si>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</si>
  <si>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</si>
  <si>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</si>
  <si>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</si>
  <si>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</si>
  <si>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</si>
  <si>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</si>
  <si>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</si>
  <si>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</si>
  <si>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</si>
  <si>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</si>
  <si>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</si>
  <si>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</si>
  <si>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</si>
  <si>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</si>
  <si>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</si>
  <si>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</si>
  <si>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</si>
  <si>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</si>
  <si>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</si>
  <si>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</si>
  <si>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</si>
  <si>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</si>
  <si>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</si>
  <si>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</si>
  <si>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</si>
  <si>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</si>
  <si>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</si>
  <si>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</si>
  <si>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</si>
  <si>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</si>
  <si>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</si>
  <si>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</si>
  <si>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</si>
  <si>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</si>
  <si>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</si>
  <si>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</si>
  <si>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</si>
  <si>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</si>
  <si>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</si>
  <si>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</si>
  <si>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</si>
  <si>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</si>
  <si>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</si>
  <si>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</si>
  <si>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</si>
  <si>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</si>
  <si>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</si>
  <si>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</si>
  <si>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</si>
  <si>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</si>
  <si>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</si>
  <si>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</si>
  <si>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</si>
  <si>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</si>
  <si>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</si>
  <si>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</si>
  <si>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</si>
  <si>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</si>
  <si>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</si>
  <si>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</si>
  <si>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</si>
  <si>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</si>
  <si>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</si>
  <si>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</si>
  <si>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</si>
  <si>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</si>
  <si>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</si>
  <si>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</si>
  <si>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</si>
  <si>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</si>
  <si>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</si>
  <si>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</si>
  <si>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</si>
  <si>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</si>
  <si>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</si>
  <si>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</si>
  <si>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</si>
  <si>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</si>
  <si>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</si>
  <si>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</si>
  <si>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</si>
  <si>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</si>
  <si>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</si>
  <si>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</si>
  <si>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</si>
  <si>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</si>
  <si>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</si>
  <si>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</si>
  <si>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</si>
  <si>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</si>
  <si>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</si>
  <si>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</si>
  <si>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</si>
  <si>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</si>
  <si>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</si>
  <si>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</si>
  <si>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</si>
  <si>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</si>
  <si>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</si>
  <si>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</si>
  <si>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</si>
  <si>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</si>
  <si>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</si>
  <si>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</si>
  <si>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</si>
  <si>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</si>
  <si>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</si>
  <si>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</si>
  <si>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</si>
  <si>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</si>
  <si>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</si>
  <si>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</si>
  <si>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</si>
  <si>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</si>
  <si>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</si>
  <si>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</si>
  <si>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</si>
  <si>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</si>
  <si>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</si>
  <si>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</si>
  <si>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</si>
  <si>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</si>
  <si>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</si>
  <si>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</si>
  <si>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</si>
  <si>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</si>
  <si>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</si>
  <si>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</si>
  <si>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</si>
  <si>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</si>
  <si>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</si>
  <si>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</si>
  <si>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</si>
  <si>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</si>
  <si>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</si>
  <si>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</si>
  <si>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</si>
  <si>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</si>
  <si>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</si>
  <si>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</si>
  <si>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</si>
  <si>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</si>
  <si>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</si>
  <si>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</si>
  <si>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</si>
  <si>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</si>
  <si>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</si>
  <si>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</si>
  <si>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</si>
  <si>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</si>
  <si>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</si>
  <si>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</si>
  <si>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</si>
  <si>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</si>
  <si>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</si>
  <si>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</si>
  <si>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</si>
  <si>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</si>
  <si>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</si>
  <si>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</si>
  <si>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</si>
  <si>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</si>
  <si>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</si>
  <si>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</si>
  <si>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</si>
  <si>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</si>
  <si>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</si>
  <si>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</si>
  <si>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</si>
  <si>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</si>
  <si>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</si>
  <si>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</si>
  <si>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</si>
  <si>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</si>
  <si>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</si>
  <si>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</si>
  <si>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</si>
  <si>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</si>
  <si>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</si>
  <si>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</si>
  <si>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</si>
  <si>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</si>
  <si>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</si>
  <si>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</si>
  <si>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</si>
  <si>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</si>
  <si>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</si>
  <si>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</si>
  <si>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</si>
  <si>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</si>
  <si>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</si>
  <si>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</si>
  <si>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</si>
  <si>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</si>
  <si>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</si>
  <si>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</si>
  <si>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</si>
  <si>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</si>
  <si>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</si>
  <si>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</si>
  <si>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</si>
  <si>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</si>
  <si>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</si>
  <si>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</si>
  <si>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</si>
  <si>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</si>
  <si>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</si>
  <si>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</si>
  <si>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</si>
  <si>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</si>
  <si>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</si>
  <si>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</si>
  <si>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</si>
  <si>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</si>
  <si>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</si>
  <si>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</si>
  <si>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</si>
  <si>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</si>
  <si>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</si>
  <si>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</si>
  <si>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</si>
  <si>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</si>
  <si>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</si>
  <si>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</si>
  <si>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</si>
  <si>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</si>
  <si>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</si>
  <si>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</si>
  <si>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</si>
  <si>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</si>
  <si>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</si>
  <si>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</si>
  <si>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</si>
  <si>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</si>
  <si>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</si>
  <si>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</si>
  <si>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</si>
  <si>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</si>
  <si>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</si>
  <si>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</si>
  <si>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</si>
  <si>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</si>
  <si>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</si>
  <si>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</si>
  <si>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</si>
  <si>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</si>
  <si>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</si>
  <si>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</si>
  <si>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</si>
  <si>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</si>
  <si>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</si>
  <si>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</si>
  <si>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</si>
  <si>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</si>
  <si>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</si>
  <si>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</si>
  <si>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</si>
  <si>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</si>
  <si>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</si>
  <si>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</si>
  <si>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</si>
  <si>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</si>
  <si>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</si>
  <si>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</si>
  <si>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</si>
  <si>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</si>
  <si>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</si>
  <si>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</si>
  <si>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</si>
  <si>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</si>
  <si>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</si>
  <si>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</si>
  <si>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</si>
  <si>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</si>
  <si>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</si>
  <si>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</si>
  <si>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</si>
  <si>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</si>
  <si>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</si>
  <si>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</si>
  <si>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</si>
  <si>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</si>
  <si>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</si>
  <si>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</si>
  <si>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</si>
  <si>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</si>
  <si>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</si>
  <si>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</si>
  <si>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</si>
  <si>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</si>
  <si>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</si>
  <si>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</si>
  <si>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</si>
  <si>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</si>
  <si>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</si>
  <si>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</si>
  <si>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</si>
  <si>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</si>
  <si>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</si>
  <si>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</si>
  <si>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</si>
  <si>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</si>
  <si>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</si>
  <si>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</si>
  <si>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</si>
  <si>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</si>
  <si>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</si>
  <si>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</si>
  <si>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</si>
  <si>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</si>
  <si>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</si>
  <si>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</si>
  <si>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</si>
  <si>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</si>
  <si>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</si>
  <si>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</si>
  <si>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</si>
  <si>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</si>
  <si>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</si>
  <si>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</si>
  <si>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</si>
  <si>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</si>
  <si>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</si>
  <si>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</si>
  <si>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</si>
  <si>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</si>
  <si>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</si>
  <si>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</si>
  <si>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</si>
  <si>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</si>
  <si>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</si>
  <si>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</si>
  <si>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</si>
  <si>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</si>
  <si>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</si>
  <si>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</si>
  <si>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</si>
  <si>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</si>
  <si>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</si>
  <si>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</si>
  <si>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</si>
  <si>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</si>
  <si>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</si>
  <si>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</si>
  <si>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</si>
  <si>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</si>
  <si>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</si>
  <si>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</si>
  <si>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</si>
  <si>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</si>
  <si>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</si>
  <si>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</si>
  <si>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</si>
  <si>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</si>
  <si>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</si>
  <si>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</si>
  <si>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</si>
  <si>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</si>
  <si>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</si>
  <si>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</si>
  <si>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</si>
  <si>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</si>
  <si>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</si>
  <si>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</si>
  <si>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</si>
  <si>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</si>
  <si>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</si>
  <si>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</si>
  <si>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</si>
  <si>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</si>
  <si>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</si>
  <si>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</si>
  <si>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</si>
  <si>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</si>
  <si>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</si>
  <si>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</si>
  <si>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</si>
  <si>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</si>
  <si>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</si>
  <si>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</si>
  <si>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</si>
  <si>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</si>
  <si>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</si>
  <si>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</si>
  <si>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</si>
  <si>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</si>
  <si>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</si>
  <si>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</si>
  <si>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</si>
  <si>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</si>
  <si>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</si>
  <si>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</si>
  <si>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</si>
  <si>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</si>
  <si>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</si>
  <si>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</si>
  <si>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</si>
  <si>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</si>
  <si>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</si>
  <si>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</si>
  <si>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</si>
  <si>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</si>
  <si>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</si>
  <si>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</si>
  <si>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</si>
  <si>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</si>
  <si>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</si>
  <si>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</si>
  <si>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</si>
  <si>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</si>
  <si>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</si>
  <si>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</si>
  <si>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</si>
  <si>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</si>
  <si>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</si>
  <si>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</si>
  <si>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</si>
  <si>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</si>
  <si>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</si>
  <si>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</si>
  <si>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</si>
  <si>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</si>
  <si>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</si>
  <si>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</si>
  <si>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</si>
  <si>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</si>
  <si>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</si>
  <si>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</si>
  <si>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</si>
  <si>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</si>
  <si>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</si>
  <si>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</si>
  <si>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</si>
  <si>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</si>
  <si>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</si>
  <si>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</si>
  <si>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</si>
  <si>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</si>
  <si>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</si>
  <si>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</si>
  <si>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</si>
  <si>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</si>
  <si>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</si>
  <si>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</si>
  <si>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</si>
  <si>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</si>
  <si>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</si>
  <si>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</si>
  <si>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</si>
  <si>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</si>
  <si>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</si>
  <si>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</si>
  <si>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</si>
  <si>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</si>
  <si>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</si>
  <si>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</si>
  <si>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</si>
  <si>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</si>
  <si>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</si>
  <si>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</si>
  <si>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</si>
  <si>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</si>
  <si>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</si>
  <si>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</si>
  <si>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</si>
  <si>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</si>
  <si>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</si>
  <si>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</si>
  <si>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</si>
  <si>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</si>
  <si>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</si>
  <si>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</si>
  <si>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</si>
  <si>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</si>
  <si>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</si>
  <si>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</si>
  <si>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</si>
  <si>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</si>
  <si>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</si>
  <si>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</si>
  <si>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</si>
  <si>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</si>
  <si>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</si>
  <si>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</si>
  <si>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</si>
  <si>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</si>
  <si>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</si>
  <si>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</si>
  <si>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</si>
  <si>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</si>
  <si>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</si>
  <si>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</si>
  <si>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</si>
  <si>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</si>
  <si>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</si>
  <si>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</si>
  <si>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</si>
  <si>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</si>
  <si>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</si>
  <si>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</si>
  <si>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</si>
  <si>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</si>
  <si>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</si>
  <si>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</si>
  <si>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</si>
  <si>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</si>
  <si>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</si>
  <si>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</si>
  <si>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</si>
  <si>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</si>
  <si>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</si>
  <si>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</si>
  <si>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</si>
  <si>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</si>
  <si>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</si>
  <si>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</si>
  <si>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</si>
  <si>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</si>
  <si>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</si>
  <si>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</si>
  <si>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</si>
  <si>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</si>
  <si>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</si>
  <si>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</si>
  <si>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</si>
  <si>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</si>
  <si>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</si>
  <si>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</si>
  <si>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</si>
  <si>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</si>
  <si>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</si>
  <si>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</si>
  <si>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</si>
  <si>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</si>
  <si>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</si>
  <si>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</si>
  <si>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</si>
  <si>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</si>
  <si>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</si>
  <si>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</si>
  <si>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</si>
  <si>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</si>
  <si>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</si>
  <si>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</si>
  <si>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</si>
  <si>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</si>
  <si>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</si>
  <si>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</si>
  <si>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</si>
  <si>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</si>
  <si>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</si>
  <si>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</si>
  <si>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</si>
  <si>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</si>
  <si>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</si>
  <si>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</si>
  <si>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</si>
  <si>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</si>
  <si>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</si>
  <si>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</si>
  <si>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</si>
  <si>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</si>
  <si>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</si>
  <si>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</si>
  <si>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</si>
  <si>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</si>
  <si>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</si>
  <si>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</si>
  <si>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</si>
  <si>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</si>
  <si>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</si>
  <si>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</si>
  <si>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</si>
  <si>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</si>
  <si>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</si>
  <si>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</si>
  <si>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</si>
  <si>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</si>
  <si>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</si>
  <si>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</si>
  <si>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</si>
  <si>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</si>
  <si>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</si>
  <si>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</si>
  <si>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</si>
  <si>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</si>
  <si>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</si>
  <si>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</si>
  <si>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</si>
  <si>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</si>
  <si>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</si>
  <si>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</si>
  <si>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</si>
  <si>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</si>
  <si>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</si>
  <si>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</si>
  <si>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</si>
  <si>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</si>
  <si>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</si>
  <si>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</si>
  <si>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</si>
  <si>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</si>
  <si>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</si>
  <si>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</si>
  <si>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</si>
  <si>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</si>
  <si>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</si>
  <si>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</si>
  <si>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</si>
  <si>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</si>
  <si>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</si>
  <si>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</si>
  <si>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</si>
  <si>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</si>
  <si>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</si>
  <si>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</si>
  <si>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</si>
  <si>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</si>
  <si>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</si>
  <si>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</si>
  <si>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</si>
  <si>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</si>
  <si>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</si>
  <si>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</si>
  <si>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</si>
  <si>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</si>
  <si>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</si>
  <si>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</si>
  <si>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</si>
  <si>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</si>
  <si>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</si>
  <si>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</si>
  <si>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</si>
  <si>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</si>
  <si>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</si>
  <si>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</si>
  <si>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</si>
  <si>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</si>
  <si>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</si>
  <si>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</si>
  <si>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</si>
  <si>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</si>
  <si>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</si>
  <si>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</si>
  <si>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</si>
  <si>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</si>
  <si>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</si>
  <si>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</si>
  <si>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</si>
  <si>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</si>
  <si>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</si>
  <si>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</si>
  <si>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</si>
  <si>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</si>
  <si>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</si>
  <si>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</si>
  <si>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</si>
  <si>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</si>
  <si>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</si>
  <si>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</si>
  <si>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</si>
  <si>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</si>
  <si>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</si>
  <si>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</si>
  <si>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</si>
  <si>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</si>
  <si>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</si>
  <si>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</si>
  <si>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</si>
  <si>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</si>
  <si>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</si>
  <si>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</si>
  <si>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</si>
  <si>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</si>
  <si>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</si>
  <si>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</si>
  <si>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</si>
  <si>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</si>
  <si>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</si>
  <si>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</si>
  <si>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</si>
  <si>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</si>
  <si>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</si>
  <si>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</si>
  <si>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</si>
  <si>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</si>
  <si>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</si>
  <si>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</si>
  <si>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</si>
  <si>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</si>
  <si>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</si>
  <si>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</si>
  <si>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</si>
  <si>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</si>
  <si>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</si>
  <si>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</si>
  <si>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</si>
  <si>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</si>
  <si>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</si>
  <si>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</si>
  <si>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</si>
  <si>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</si>
  <si>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</si>
  <si>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</si>
  <si>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</si>
  <si>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</si>
  <si>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</si>
  <si>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</si>
  <si>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</si>
  <si>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</si>
  <si>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</si>
  <si>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</si>
  <si>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</si>
  <si>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</si>
  <si>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</si>
  <si>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</si>
  <si>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</si>
  <si>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</si>
  <si>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</si>
  <si>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</si>
  <si>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</si>
  <si>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</si>
  <si>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</si>
  <si>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</si>
  <si>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</si>
  <si>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</si>
  <si>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</si>
  <si>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</si>
  <si>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</si>
  <si>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</si>
  <si>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</si>
  <si>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</si>
  <si>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</si>
  <si>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</si>
  <si>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</si>
  <si>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</si>
  <si>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</si>
  <si>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</si>
  <si>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</si>
  <si>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</si>
  <si>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</si>
  <si>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</si>
  <si>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</si>
  <si>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</si>
  <si>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</si>
  <si>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</si>
  <si>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</si>
  <si>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</si>
  <si>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</si>
  <si>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</si>
  <si>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</si>
  <si>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</si>
  <si>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</si>
  <si>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</si>
  <si>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</si>
  <si>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</si>
  <si>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</si>
  <si>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</si>
  <si>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</si>
  <si>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</si>
  <si>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</si>
  <si>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</si>
  <si>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</si>
  <si>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</si>
  <si>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</si>
  <si>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</si>
  <si>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</si>
  <si>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</si>
  <si>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</si>
  <si>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</si>
  <si>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</si>
  <si>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</si>
  <si>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</si>
  <si>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</si>
  <si>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</si>
  <si>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</si>
  <si>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</si>
  <si>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</si>
  <si>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</si>
  <si>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</si>
  <si>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</si>
  <si>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</si>
  <si>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</si>
  <si>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</si>
  <si>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</si>
  <si>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</si>
  <si>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</si>
  <si>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</si>
  <si>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</si>
  <si>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</si>
  <si>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</si>
  <si>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</si>
  <si>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</si>
  <si>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</si>
  <si>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</si>
  <si>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</si>
  <si>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</si>
  <si>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</si>
  <si>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</si>
  <si>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</si>
  <si>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</si>
  <si>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</si>
  <si>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</si>
  <si>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</si>
  <si>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</si>
  <si>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</si>
  <si>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</si>
  <si>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</si>
  <si>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</si>
  <si>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</si>
  <si>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</si>
  <si>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</si>
  <si>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</si>
  <si>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</si>
  <si>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</si>
  <si>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</si>
  <si>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</si>
  <si>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</si>
  <si>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</si>
  <si>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</si>
  <si>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</si>
  <si>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</si>
  <si>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</si>
  <si>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</si>
  <si>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</si>
  <si>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</si>
  <si>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</si>
  <si>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</si>
  <si>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</si>
  <si>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</si>
  <si>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</si>
  <si>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</si>
  <si>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</si>
  <si>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</si>
  <si>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</si>
  <si>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</si>
  <si>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</si>
  <si>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</si>
  <si>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</si>
  <si>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</si>
  <si>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</si>
  <si>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</si>
  <si>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</si>
  <si>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</si>
  <si>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</si>
  <si>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</si>
  <si>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</si>
  <si>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</si>
  <si>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</si>
  <si>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</si>
  <si>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</si>
  <si>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</si>
  <si>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</si>
  <si>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</si>
  <si>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</si>
  <si>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</si>
  <si>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</si>
  <si>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</si>
  <si>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</si>
  <si>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</si>
  <si>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</si>
  <si>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</si>
  <si>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</si>
  <si>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</si>
  <si>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</si>
  <si>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</si>
  <si>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</si>
  <si>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</si>
  <si>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</si>
  <si>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</si>
  <si>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</si>
  <si>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</si>
  <si>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</si>
  <si>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</si>
  <si>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</si>
  <si>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</si>
  <si>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</si>
  <si>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</si>
  <si>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</si>
  <si>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</si>
  <si>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</si>
  <si>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</si>
  <si>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</si>
  <si>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</si>
  <si>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</si>
  <si>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</si>
  <si>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</si>
  <si>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</si>
  <si>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</si>
  <si>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</si>
  <si>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</si>
  <si>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</si>
  <si>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</si>
  <si>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</si>
  <si>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</si>
  <si>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</si>
  <si>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</si>
  <si>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</si>
  <si>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</si>
  <si>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</si>
  <si>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</si>
  <si>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</si>
  <si>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</si>
  <si>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</si>
  <si>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</si>
  <si>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</si>
  <si>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</si>
  <si>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</si>
  <si>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</si>
  <si>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</si>
  <si>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</si>
  <si>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</si>
  <si>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</si>
  <si>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</si>
  <si>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</si>
  <si>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</si>
  <si>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</si>
  <si>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</si>
  <si>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</si>
  <si>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</si>
  <si>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</si>
  <si>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</si>
  <si>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</si>
  <si>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</si>
  <si>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</si>
  <si>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</si>
  <si>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</si>
  <si>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</si>
  <si>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</si>
  <si>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</si>
  <si>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</si>
  <si>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</si>
  <si>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</si>
  <si>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</si>
  <si>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</si>
  <si>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</si>
  <si>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</si>
  <si>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</si>
  <si>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</si>
  <si>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</si>
  <si>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</si>
  <si>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</si>
  <si>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</si>
  <si>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</si>
  <si>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</si>
  <si>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</si>
  <si>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</si>
  <si>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</si>
  <si>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</si>
  <si>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</si>
  <si>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</si>
  <si>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</si>
  <si>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</si>
  <si>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</si>
  <si>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</si>
  <si>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</si>
  <si>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</si>
  <si>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</si>
  <si>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</si>
  <si>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</si>
  <si>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</si>
  <si>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</si>
  <si>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</si>
  <si>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</si>
  <si>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</si>
  <si>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</si>
  <si>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</si>
  <si>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</si>
  <si>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</si>
  <si>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</si>
  <si>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</si>
  <si>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</si>
  <si>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</si>
  <si>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</si>
  <si>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</si>
  <si>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</si>
  <si>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</si>
  <si>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</si>
  <si>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</si>
  <si>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</si>
  <si>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</si>
  <si>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</si>
  <si>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</si>
  <si>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</si>
  <si>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</si>
  <si>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</si>
  <si>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</si>
  <si>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</si>
  <si>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</si>
  <si>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</si>
  <si>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</si>
  <si>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</si>
  <si>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</si>
  <si>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</si>
  <si>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</si>
  <si>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</si>
  <si>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</si>
  <si>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</si>
  <si>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</si>
  <si>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</si>
  <si>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</si>
  <si>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</si>
  <si>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</si>
  <si>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</si>
  <si>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</si>
  <si>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</si>
  <si>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</si>
  <si>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</si>
  <si>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</si>
  <si>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</si>
  <si>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</si>
  <si>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</si>
  <si>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</si>
  <si>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</si>
  <si>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</si>
  <si>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</si>
  <si>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</si>
  <si>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</si>
  <si>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</si>
  <si>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</si>
  <si>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</si>
  <si>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</si>
  <si>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</si>
  <si>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</si>
  <si>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</si>
  <si>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</si>
  <si>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</si>
  <si>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</si>
  <si>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</si>
  <si>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</si>
  <si>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</si>
  <si>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</si>
  <si>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</si>
  <si>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</si>
  <si>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</si>
  <si>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</si>
  <si>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</si>
  <si>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</si>
  <si>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</si>
  <si>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</si>
  <si>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</si>
  <si>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</si>
  <si>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</si>
  <si>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</si>
  <si>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</si>
  <si>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</si>
  <si>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</si>
  <si>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</si>
  <si>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</si>
  <si>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</si>
  <si>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</si>
  <si>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</si>
  <si>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</si>
  <si>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</si>
  <si>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</si>
  <si>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</si>
  <si>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</si>
  <si>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</si>
  <si>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</si>
  <si>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</si>
  <si>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</si>
  <si>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</si>
  <si>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</si>
  <si>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</si>
  <si>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</si>
  <si>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</si>
  <si>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</si>
  <si>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</si>
  <si>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</si>
  <si>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</si>
  <si>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</si>
  <si>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</si>
  <si>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</si>
  <si>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</si>
  <si>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</si>
  <si>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</si>
  <si>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</si>
  <si>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</si>
  <si>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</si>
  <si>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</si>
  <si>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</si>
  <si>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</si>
  <si>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</si>
  <si>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</si>
  <si>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</si>
  <si>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</si>
  <si>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</si>
  <si>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</si>
  <si>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</si>
  <si>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</si>
  <si>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</si>
  <si>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</si>
  <si>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</si>
  <si>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</si>
  <si>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</si>
  <si>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</si>
  <si>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</si>
  <si>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</si>
  <si>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</si>
  <si>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</si>
  <si>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</si>
  <si>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</si>
  <si>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</si>
  <si>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</si>
  <si>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</si>
  <si>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</si>
  <si>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</si>
  <si>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</si>
  <si>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</si>
  <si>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</si>
  <si>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</si>
  <si>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</si>
  <si>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</si>
  <si>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</si>
  <si>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</si>
  <si>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</si>
  <si>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</si>
  <si>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</si>
  <si>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</si>
  <si>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</si>
  <si>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</si>
  <si>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</si>
  <si>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</si>
  <si>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</si>
  <si>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</si>
  <si>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</si>
  <si>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</si>
  <si>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</si>
  <si>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</si>
  <si>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</si>
  <si>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</si>
  <si>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</si>
  <si>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</si>
  <si>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</si>
  <si>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</si>
  <si>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</si>
  <si>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</si>
  <si>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</si>
  <si>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</si>
  <si>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</si>
  <si>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</si>
  <si>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</si>
  <si>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</si>
  <si>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</si>
  <si>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</si>
  <si>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</si>
  <si>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</si>
  <si>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</si>
  <si>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</si>
  <si>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</si>
  <si>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</si>
  <si>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</si>
  <si>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</si>
  <si>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</si>
  <si>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</si>
  <si>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</si>
  <si>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</si>
  <si>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</si>
  <si>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</si>
  <si>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</si>
  <si>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</si>
  <si>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</si>
  <si>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</si>
  <si>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</si>
  <si>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</si>
  <si>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</si>
  <si>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</si>
  <si>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</si>
  <si>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</si>
  <si>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</si>
  <si>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</si>
  <si>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</si>
  <si>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</si>
  <si>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</si>
  <si>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</si>
  <si>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</si>
  <si>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</si>
  <si>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</si>
  <si>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</si>
  <si>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</si>
  <si>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</si>
  <si>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</si>
  <si>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</si>
  <si>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</si>
  <si>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</si>
  <si>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</si>
  <si>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</si>
  <si>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</si>
  <si>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</si>
  <si>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</si>
  <si>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</si>
  <si>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</si>
  <si>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</si>
  <si>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</si>
  <si>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</si>
  <si>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</si>
  <si>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</si>
  <si>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</si>
  <si>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</si>
  <si>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</si>
  <si>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</si>
  <si>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</si>
  <si>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</si>
  <si>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</si>
  <si>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</si>
  <si>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</si>
  <si>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</si>
  <si>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</si>
  <si>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</si>
  <si>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</si>
  <si>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</si>
  <si>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</si>
  <si>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</si>
  <si>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</si>
  <si>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</si>
  <si>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</si>
  <si>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</si>
  <si>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</si>
  <si>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</si>
  <si>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</si>
  <si>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</si>
  <si>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</si>
  <si>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</si>
  <si>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</si>
  <si>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</si>
  <si>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</si>
  <si>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</si>
  <si>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</si>
  <si>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</si>
  <si>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</si>
  <si>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</si>
  <si>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</si>
  <si>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</si>
  <si>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</si>
  <si>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</si>
  <si>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</si>
  <si>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</si>
  <si>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</si>
  <si>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</si>
  <si>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</si>
  <si>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</si>
  <si>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</si>
  <si>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</si>
  <si>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</si>
  <si>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</si>
  <si>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</si>
  <si>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</si>
  <si>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</si>
  <si>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</si>
  <si>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</si>
  <si>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</si>
  <si>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</si>
  <si>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</si>
  <si>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</si>
  <si>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</si>
  <si>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</si>
  <si>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</si>
  <si>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</si>
  <si>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</si>
  <si>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</si>
  <si>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</si>
  <si>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</si>
  <si>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</si>
  <si>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</si>
  <si>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</si>
  <si>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</si>
  <si>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</si>
  <si>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</si>
  <si>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</si>
  <si>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</si>
  <si>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</si>
  <si>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</si>
  <si>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</si>
  <si>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</si>
  <si>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</si>
  <si>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</si>
  <si>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</si>
  <si>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</si>
  <si>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</si>
  <si>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</si>
  <si>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</si>
  <si>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</si>
  <si>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</si>
  <si>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</si>
  <si>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</si>
  <si>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</si>
  <si>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</si>
  <si>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</si>
  <si>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</si>
  <si>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</si>
  <si>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</si>
  <si>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</si>
  <si>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</si>
  <si>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</si>
  <si>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</si>
  <si>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</si>
  <si>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</si>
  <si>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</si>
  <si>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</si>
  <si>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</si>
  <si>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</si>
  <si>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</si>
  <si>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</si>
  <si>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</si>
  <si>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</si>
  <si>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</si>
  <si>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</si>
  <si>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</si>
  <si>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</si>
  <si>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</si>
  <si>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</si>
  <si>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</si>
  <si>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</si>
  <si>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</si>
  <si>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</si>
  <si>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</si>
  <si>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</si>
  <si>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</si>
  <si>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</si>
  <si>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</si>
  <si>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</si>
  <si>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</si>
  <si>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</si>
  <si>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</si>
  <si>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</si>
  <si>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</si>
  <si>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</si>
  <si>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</si>
  <si>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</si>
  <si>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</si>
  <si>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</si>
  <si>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</si>
  <si>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</si>
  <si>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</si>
  <si>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</si>
  <si>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</si>
  <si>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</si>
  <si>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</si>
  <si>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</si>
  <si>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</si>
  <si>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</si>
  <si>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</si>
  <si>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</si>
  <si>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</si>
  <si>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</si>
  <si>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</si>
  <si>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</si>
  <si>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</si>
  <si>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</si>
  <si>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</si>
  <si>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</si>
  <si>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</si>
  <si>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</si>
  <si>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</si>
  <si>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</si>
  <si>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</si>
  <si>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</si>
  <si>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</si>
  <si>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</si>
  <si>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</si>
  <si>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</si>
  <si>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</si>
  <si>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</si>
  <si>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</si>
  <si>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</si>
  <si>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</si>
  <si>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</si>
  <si>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</si>
  <si>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</si>
  <si>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</si>
  <si>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</si>
  <si>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</si>
  <si>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</si>
  <si>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</si>
  <si>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</si>
  <si>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</si>
  <si>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</si>
  <si>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</si>
  <si>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</si>
  <si>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</si>
  <si>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</si>
  <si>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</si>
  <si>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</si>
  <si>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</si>
  <si>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</si>
  <si>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</si>
  <si>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</si>
  <si>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</si>
  <si>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</si>
  <si>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</si>
  <si>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</si>
  <si>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</si>
  <si>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</si>
  <si>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</si>
  <si>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</si>
  <si>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</si>
  <si>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</si>
  <si>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</si>
  <si>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</si>
  <si>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</si>
  <si>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</si>
  <si>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</si>
  <si>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</si>
  <si>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</si>
  <si>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</si>
  <si>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</si>
  <si>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</si>
  <si>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</si>
  <si>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</si>
  <si>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</si>
  <si>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</si>
  <si>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</si>
  <si>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</si>
  <si>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</si>
  <si>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</si>
  <si>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</si>
  <si>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</si>
  <si>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</si>
  <si>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</si>
  <si>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</si>
  <si>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</si>
  <si>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</si>
  <si>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</si>
  <si>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</si>
  <si>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</si>
  <si>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</si>
  <si>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</si>
  <si>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</si>
  <si>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</si>
  <si>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</si>
  <si>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</si>
  <si>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</si>
  <si>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</si>
  <si>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</si>
  <si>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</si>
  <si>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</si>
  <si>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</si>
  <si>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</si>
  <si>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</si>
  <si>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</si>
  <si>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</si>
  <si>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</si>
  <si>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</si>
  <si>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</si>
  <si>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</si>
  <si>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</si>
  <si>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</si>
  <si>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</si>
  <si>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</si>
  <si>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</si>
  <si>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</si>
  <si>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</si>
  <si>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</si>
  <si>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</si>
  <si>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</si>
  <si>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</si>
  <si>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</si>
  <si>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</si>
  <si>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</si>
  <si>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</si>
  <si>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</si>
  <si>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</si>
  <si>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</si>
  <si>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</si>
  <si>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</si>
  <si>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</si>
  <si>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</si>
  <si>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</si>
  <si>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</si>
  <si>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</si>
  <si>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</si>
  <si>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</si>
  <si>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</si>
  <si>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</si>
  <si>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</si>
  <si>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</si>
  <si>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</si>
  <si>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</si>
  <si>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</si>
  <si>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</si>
  <si>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</si>
  <si>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</si>
  <si>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</si>
  <si>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</si>
  <si>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</si>
  <si>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</si>
  <si>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</si>
  <si>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</si>
  <si>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</si>
  <si>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</si>
  <si>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</si>
  <si>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</si>
  <si>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</si>
  <si>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</si>
  <si>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</si>
  <si>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</si>
  <si>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</si>
  <si>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</si>
  <si>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</si>
  <si>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</si>
  <si>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</si>
  <si>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</si>
  <si>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</si>
  <si>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</si>
  <si>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</si>
  <si>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</si>
  <si>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</si>
  <si>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</si>
  <si>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</si>
  <si>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</si>
  <si>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</si>
  <si>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</si>
  <si>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</si>
  <si>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</si>
  <si>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</si>
  <si>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</si>
  <si>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</si>
  <si>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</si>
  <si>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</si>
  <si>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</si>
  <si>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</si>
  <si>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</si>
  <si>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</si>
  <si>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</si>
  <si>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</si>
  <si>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</si>
  <si>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</si>
  <si>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</si>
  <si>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</si>
  <si>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</si>
  <si>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</si>
  <si>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</si>
  <si>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</si>
  <si>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</si>
  <si>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</si>
  <si>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</si>
  <si>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</si>
  <si>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</si>
  <si>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</si>
  <si>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</si>
  <si>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</si>
  <si>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</si>
  <si>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</si>
  <si>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</si>
  <si>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</si>
  <si>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</si>
  <si>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</si>
  <si>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</si>
  <si>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</si>
  <si>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</si>
  <si>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</si>
  <si>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</si>
  <si>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</si>
  <si>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</si>
  <si>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</si>
  <si>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</si>
  <si>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</si>
  <si>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</si>
  <si>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</si>
  <si>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</si>
  <si>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</si>
  <si>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</si>
  <si>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</si>
  <si>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</si>
  <si>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</si>
  <si>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</si>
  <si>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</si>
  <si>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</si>
  <si>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</si>
  <si>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</si>
  <si>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</si>
  <si>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</si>
  <si>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</si>
  <si>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</si>
  <si>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</si>
  <si>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</si>
  <si>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</si>
  <si>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</si>
  <si>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</si>
  <si>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</si>
  <si>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</si>
  <si>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</si>
  <si>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</si>
  <si>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</si>
  <si>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</si>
  <si>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</si>
  <si>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</si>
  <si>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</si>
  <si>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</si>
  <si>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</si>
  <si>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</si>
  <si>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</si>
  <si>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</si>
  <si>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</si>
  <si>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</si>
  <si>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</si>
  <si>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</si>
  <si>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</si>
  <si>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</si>
  <si>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</si>
  <si>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</si>
  <si>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</si>
  <si>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</si>
  <si>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</si>
  <si>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</si>
  <si>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</si>
  <si>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</si>
  <si>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</si>
  <si>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</si>
  <si>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</si>
  <si>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</si>
  <si>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</si>
  <si>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</si>
  <si>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</si>
  <si>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</si>
  <si>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</si>
  <si>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</si>
  <si>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</si>
  <si>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</si>
  <si>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</si>
  <si>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</si>
  <si>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</si>
  <si>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</si>
  <si>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</si>
  <si>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</si>
  <si>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</si>
  <si>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</si>
  <si>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</si>
  <si>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</si>
  <si>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</si>
  <si>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</si>
  <si>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</si>
  <si>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</si>
  <si>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</si>
  <si>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</si>
  <si>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</si>
  <si>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</si>
  <si>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</si>
  <si>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</si>
  <si>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</si>
  <si>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</si>
  <si>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</si>
  <si>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</si>
  <si>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</si>
  <si>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</si>
  <si>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</si>
  <si>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</si>
  <si>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</si>
  <si>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</si>
  <si>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</si>
  <si>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</si>
  <si>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</si>
  <si>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</si>
  <si>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</si>
  <si>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</si>
  <si>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</si>
  <si>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</si>
  <si>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</si>
  <si>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</si>
  <si>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</si>
  <si>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</si>
  <si>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</si>
  <si>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</si>
  <si>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</si>
  <si>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</si>
  <si>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</si>
  <si>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</si>
  <si>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</si>
  <si>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</si>
  <si>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</si>
  <si>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</si>
  <si>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</si>
  <si>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</si>
  <si>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</si>
  <si>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</si>
  <si>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</si>
  <si>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</si>
  <si>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</si>
  <si>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</si>
  <si>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</si>
  <si>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</si>
  <si>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</si>
  <si>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</si>
  <si>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</si>
  <si>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</si>
  <si>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</si>
  <si>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</si>
  <si>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</si>
  <si>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</si>
  <si>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</si>
  <si>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</si>
  <si>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</si>
  <si>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</si>
  <si>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</si>
  <si>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</si>
  <si>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</si>
  <si>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</si>
  <si>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</si>
  <si>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</si>
  <si>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</si>
  <si>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</si>
  <si>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</si>
  <si>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</si>
  <si>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</si>
  <si>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</si>
  <si>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</si>
  <si>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</si>
  <si>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</si>
  <si>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</si>
  <si>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</si>
  <si>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</si>
  <si>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</si>
  <si>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</si>
  <si>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</si>
  <si>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</si>
  <si>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</si>
  <si>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</si>
  <si>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</si>
  <si>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</si>
  <si>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</si>
  <si>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</si>
  <si>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</si>
  <si>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</si>
  <si>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</si>
  <si>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</si>
  <si>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</si>
  <si>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</si>
  <si>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</si>
  <si>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</si>
  <si>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</si>
  <si>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</si>
  <si>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</si>
  <si>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</si>
  <si>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</si>
  <si>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</si>
  <si>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</si>
  <si>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</si>
  <si>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</si>
  <si>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</si>
  <si>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</si>
  <si>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</si>
  <si>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</si>
  <si>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</si>
  <si>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</si>
  <si>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</si>
  <si>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</si>
  <si>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</si>
  <si>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</si>
  <si>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</si>
  <si>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</si>
  <si>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</si>
  <si>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</si>
  <si>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</si>
  <si>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</si>
  <si>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</si>
  <si>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</si>
  <si>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</si>
  <si>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</si>
  <si>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</si>
  <si>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</si>
  <si>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</si>
  <si>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</si>
  <si>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</si>
  <si>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</si>
  <si>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</si>
  <si>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</si>
  <si>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</si>
  <si>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</si>
  <si>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</si>
  <si>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</si>
  <si>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</si>
  <si>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</si>
  <si>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</si>
  <si>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</si>
  <si>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</si>
  <si>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</si>
  <si>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</si>
  <si>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</si>
  <si>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</si>
  <si>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</si>
  <si>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</si>
  <si>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</si>
  <si>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</si>
  <si>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</si>
  <si>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</si>
  <si>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</si>
  <si>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</si>
  <si>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</si>
  <si>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</si>
  <si>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</si>
  <si>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</si>
  <si>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</si>
  <si>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</si>
  <si>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</si>
  <si>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</si>
  <si>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</si>
  <si>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</si>
  <si>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</si>
  <si>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</si>
  <si>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</si>
  <si>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</si>
  <si>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</si>
  <si>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</si>
  <si>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</si>
  <si>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</si>
  <si>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</si>
  <si>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</si>
  <si>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</si>
  <si>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</si>
  <si>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</si>
  <si>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</si>
  <si>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</si>
  <si>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</si>
  <si>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</si>
  <si>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</si>
  <si>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</si>
  <si>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</si>
  <si>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</si>
  <si>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</si>
  <si>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</si>
  <si>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</si>
  <si>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</si>
  <si>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</si>
  <si>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</si>
  <si>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</si>
  <si>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</si>
  <si>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</si>
  <si>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</si>
  <si>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</si>
  <si>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</si>
  <si>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</si>
  <si>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</si>
  <si>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</si>
  <si>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</si>
  <si>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</si>
  <si>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</si>
  <si>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</si>
  <si>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</si>
  <si>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</si>
  <si>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</si>
  <si>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</si>
  <si>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</si>
  <si>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</si>
  <si>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</si>
  <si>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</si>
  <si>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</si>
  <si>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</si>
  <si>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</si>
  <si>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</si>
  <si>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</si>
  <si>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</si>
  <si>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</si>
  <si>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</si>
  <si>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</si>
  <si>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</si>
  <si>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</si>
  <si>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</si>
  <si>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</si>
  <si>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</si>
  <si>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</si>
  <si>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</si>
  <si>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</si>
  <si>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</si>
  <si>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</si>
  <si>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</si>
  <si>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</si>
  <si>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</si>
  <si>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</si>
  <si>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</si>
  <si>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</si>
  <si>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</si>
  <si>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</si>
  <si>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</si>
  <si>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</si>
  <si>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</si>
  <si>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</si>
  <si>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</si>
  <si>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</si>
  <si>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</si>
  <si>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</si>
  <si>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</si>
  <si>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</si>
  <si>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</si>
  <si>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</si>
  <si>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</si>
  <si>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</si>
  <si>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</si>
  <si>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</si>
  <si>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</si>
  <si>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</si>
  <si>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</si>
  <si>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</si>
  <si>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</si>
  <si>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</si>
  <si>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</si>
  <si>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</si>
  <si>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</si>
  <si>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</si>
  <si>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</si>
  <si>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</si>
  <si>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</si>
  <si>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</si>
  <si>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</si>
  <si>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</si>
  <si>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</si>
  <si>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</si>
  <si>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</si>
  <si>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</si>
  <si>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</si>
  <si>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</si>
  <si>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</si>
  <si>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</si>
  <si>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</si>
  <si>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</si>
  <si>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</si>
  <si>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</si>
  <si>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</si>
  <si>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</si>
  <si>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</si>
  <si>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</si>
  <si>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</si>
  <si>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</si>
  <si>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</si>
  <si>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</si>
  <si>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</si>
  <si>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</si>
  <si>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</si>
  <si>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</si>
  <si>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</si>
  <si>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</si>
  <si>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</si>
  <si>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</si>
  <si>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</si>
  <si>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</si>
  <si>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</si>
  <si>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</si>
  <si>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</si>
  <si>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</si>
  <si>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</si>
  <si>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</si>
  <si>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</si>
  <si>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</si>
  <si>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</si>
  <si>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</si>
  <si>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</si>
  <si>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</si>
  <si>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</si>
  <si>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</si>
  <si>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</si>
  <si>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</si>
  <si>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</si>
  <si>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</si>
  <si>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</si>
  <si>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</si>
  <si>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</si>
  <si>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</si>
  <si>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</si>
  <si>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</si>
  <si>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</si>
  <si>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</si>
  <si>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</si>
  <si>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</si>
  <si>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</si>
  <si>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</si>
  <si>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</si>
  <si>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</si>
  <si>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</si>
  <si>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</si>
  <si>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</si>
  <si>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</si>
  <si>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</si>
  <si>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</si>
  <si>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</si>
  <si>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</si>
  <si>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</si>
  <si>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</si>
  <si>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</si>
  <si>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</si>
  <si>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</si>
  <si>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</si>
  <si>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</si>
  <si>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</si>
  <si>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</si>
  <si>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</si>
  <si>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</si>
  <si>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</si>
  <si>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</si>
  <si>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</si>
  <si>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</si>
  <si>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</si>
  <si>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</si>
  <si>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</si>
  <si>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</si>
  <si>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</si>
  <si>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</si>
  <si>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</si>
  <si>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</si>
  <si>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</si>
  <si>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</si>
  <si>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</si>
  <si>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</si>
  <si>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</si>
  <si>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</si>
  <si>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</si>
  <si>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</si>
  <si>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</si>
  <si>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</si>
  <si>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</si>
  <si>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</si>
  <si>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</si>
  <si>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</si>
  <si>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</si>
  <si>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</si>
  <si>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</si>
  <si>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</si>
  <si>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</si>
  <si>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</si>
  <si>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</si>
  <si>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</si>
  <si>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</si>
  <si>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</si>
  <si>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</si>
  <si>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</si>
  <si>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</si>
  <si>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</si>
  <si>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</si>
  <si>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</si>
  <si>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</si>
  <si>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</si>
  <si>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</si>
  <si>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</si>
  <si>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</si>
  <si>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</si>
  <si>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</si>
  <si>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</si>
  <si>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</si>
  <si>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</si>
  <si>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</si>
  <si>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</si>
  <si>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</si>
  <si>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</si>
  <si>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</si>
  <si>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</si>
  <si>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</si>
  <si>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</si>
  <si>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</si>
  <si>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</si>
  <si>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</si>
  <si>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</si>
  <si>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</si>
  <si>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</si>
  <si>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</si>
  <si>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</si>
  <si>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</si>
  <si>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</si>
  <si>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</si>
  <si>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</si>
  <si>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</si>
  <si>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</si>
  <si>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</si>
  <si>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</si>
  <si>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</si>
  <si>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</si>
  <si>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</si>
  <si>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</si>
  <si>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</si>
  <si>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</si>
  <si>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</si>
  <si>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</si>
  <si>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</si>
  <si>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</si>
  <si>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</si>
  <si>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</si>
  <si>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</si>
  <si>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</si>
  <si>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</si>
  <si>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</si>
  <si>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</si>
  <si>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</si>
  <si>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</si>
  <si>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</si>
  <si>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</si>
  <si>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</si>
  <si>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</si>
  <si>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</si>
  <si>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</si>
  <si>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</si>
  <si>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</si>
  <si>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</si>
  <si>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</si>
  <si>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</si>
  <si>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</si>
  <si>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</si>
  <si>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</si>
  <si>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</si>
  <si>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</si>
  <si>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</si>
  <si>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</si>
  <si>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</si>
  <si>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</si>
  <si>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</si>
  <si>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</si>
  <si>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</si>
  <si>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</si>
  <si>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</si>
  <si>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</si>
  <si>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</si>
  <si>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</si>
  <si>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</si>
  <si>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</si>
  <si>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</si>
  <si>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</si>
  <si>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</si>
  <si>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</si>
  <si>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</si>
  <si>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</si>
  <si>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</si>
  <si>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</si>
  <si>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</si>
  <si>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</si>
  <si>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</si>
  <si>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</si>
  <si>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</si>
  <si>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</si>
  <si>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</si>
  <si>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</si>
  <si>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</si>
  <si>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</si>
  <si>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</si>
  <si>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</si>
  <si>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</si>
  <si>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</si>
  <si>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</si>
  <si>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</si>
  <si>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</si>
  <si>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</si>
  <si>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</si>
  <si>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</si>
  <si>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</si>
  <si>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</si>
  <si>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</si>
  <si>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</si>
  <si>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</si>
  <si>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</si>
  <si>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</si>
  <si>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</si>
  <si>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</si>
  <si>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</si>
  <si>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</si>
  <si>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</si>
  <si>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</si>
  <si>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</si>
  <si>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</si>
  <si>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</si>
  <si>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</si>
  <si>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</si>
  <si>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</si>
  <si>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</si>
  <si>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</si>
  <si>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</si>
  <si>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</si>
  <si>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</si>
  <si>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</si>
  <si>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</si>
  <si>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</si>
  <si>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</si>
  <si>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</si>
  <si>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</si>
  <si>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</si>
  <si>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</si>
  <si>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</si>
  <si>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</si>
  <si>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</si>
  <si>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</si>
  <si>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</si>
  <si>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</si>
  <si>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</si>
  <si>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</si>
  <si>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</si>
  <si>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</si>
  <si>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</si>
  <si>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</si>
  <si>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</si>
  <si>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</si>
  <si>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</si>
  <si>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</si>
  <si>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</si>
  <si>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</si>
  <si>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</si>
  <si>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</si>
  <si>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</si>
  <si>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</si>
  <si>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</si>
  <si>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</si>
  <si>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</si>
  <si>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</si>
  <si>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</si>
  <si>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</si>
  <si>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</si>
  <si>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</si>
  <si>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</si>
  <si>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</si>
  <si>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</si>
  <si>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</si>
  <si>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</si>
  <si>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</si>
  <si>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</si>
  <si>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</si>
  <si>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</si>
  <si>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</si>
  <si>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</si>
  <si>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</si>
  <si>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</si>
  <si>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</si>
  <si>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</si>
  <si>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</si>
  <si>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</si>
  <si>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</si>
  <si>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</si>
  <si>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</si>
  <si>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</si>
  <si>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</si>
  <si>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</si>
  <si>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</si>
  <si>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</si>
  <si>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</si>
  <si>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</si>
  <si>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</si>
  <si>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</si>
  <si>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</si>
  <si>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</si>
  <si>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</si>
  <si>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</si>
  <si>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</si>
  <si>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</si>
  <si>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</si>
  <si>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</si>
  <si>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</si>
  <si>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</si>
  <si>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</si>
  <si>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</si>
  <si>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</si>
  <si>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</si>
  <si>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</si>
  <si>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</si>
  <si>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</si>
  <si>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</si>
  <si>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</si>
  <si>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</si>
  <si>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</si>
  <si>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</si>
  <si>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</si>
  <si>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</si>
  <si>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</si>
  <si>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</si>
  <si>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</si>
  <si>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</si>
  <si>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</si>
  <si>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</si>
  <si>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</si>
  <si>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</si>
  <si>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</si>
  <si>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</si>
  <si>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</si>
  <si>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</si>
  <si>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</si>
  <si>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</si>
  <si>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</si>
  <si>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</si>
  <si>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</si>
  <si>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</si>
  <si>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</si>
  <si>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</si>
  <si>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</si>
  <si>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</si>
  <si>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</si>
  <si>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</si>
  <si>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</si>
  <si>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</si>
  <si>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</si>
  <si>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</si>
  <si>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</si>
  <si>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</si>
  <si>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</si>
  <si>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</si>
  <si>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</si>
  <si>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</si>
  <si>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</si>
  <si>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</si>
  <si>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</si>
  <si>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</si>
  <si>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</si>
  <si>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</si>
  <si>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</si>
  <si>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</si>
  <si>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</si>
  <si>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</si>
  <si>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</si>
  <si>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</si>
  <si>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</si>
  <si>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</si>
  <si>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</si>
  <si>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</si>
  <si>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</si>
  <si>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</si>
  <si>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</si>
  <si>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</si>
  <si>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</si>
  <si>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</si>
  <si>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</si>
  <si>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</si>
  <si>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</si>
  <si>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</si>
  <si>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</si>
  <si>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</si>
  <si>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</si>
  <si>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</si>
  <si>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</si>
  <si>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</si>
  <si>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</si>
  <si>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</si>
  <si>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</si>
  <si>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</si>
  <si>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</si>
  <si>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</si>
  <si>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</si>
  <si>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</si>
  <si>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</si>
  <si>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</si>
  <si>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</si>
  <si>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</si>
  <si>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</si>
  <si>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</si>
  <si>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</si>
  <si>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</si>
  <si>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</si>
  <si>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</si>
  <si>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</si>
  <si>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</si>
  <si>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</si>
  <si>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</si>
  <si>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</si>
  <si>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</si>
  <si>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</si>
  <si>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</si>
  <si>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</si>
  <si>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</si>
  <si>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</si>
  <si>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</si>
  <si>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</si>
  <si>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</si>
  <si>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</si>
  <si>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</si>
  <si>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</si>
  <si>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</si>
  <si>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</si>
  <si>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</si>
  <si>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</si>
  <si>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</si>
  <si>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</si>
  <si>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</si>
  <si>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</si>
  <si>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</si>
  <si>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</si>
  <si>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</si>
  <si>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</si>
  <si>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</si>
  <si>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</si>
  <si>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</si>
  <si>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</si>
  <si>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</si>
  <si>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</si>
  <si>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</si>
  <si>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</si>
  <si>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</si>
  <si>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</si>
  <si>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</si>
  <si>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</si>
  <si>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</si>
  <si>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</si>
  <si>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</si>
  <si>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</si>
  <si>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</si>
  <si>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</si>
  <si>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</si>
  <si>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</si>
  <si>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</si>
  <si>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</si>
  <si>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</si>
  <si>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</si>
  <si>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</si>
  <si>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</si>
  <si>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</si>
  <si>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</si>
  <si>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</si>
  <si>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</si>
  <si>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</si>
  <si>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</si>
  <si>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</si>
  <si>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</si>
  <si>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</si>
  <si>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</si>
  <si>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</si>
  <si>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</si>
  <si>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</si>
  <si>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</si>
  <si>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</si>
  <si>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</si>
  <si>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</si>
  <si>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</si>
  <si>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</si>
  <si>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</si>
  <si>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</si>
  <si>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</si>
  <si>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</si>
  <si>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</si>
  <si>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</si>
  <si>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</si>
  <si>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</si>
  <si>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</si>
  <si>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</si>
  <si>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</si>
  <si>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</si>
  <si>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</si>
  <si>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</si>
  <si>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</si>
  <si>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</si>
  <si>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</si>
  <si>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</si>
  <si>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</si>
  <si>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</si>
  <si>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</si>
  <si>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</si>
  <si>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</si>
  <si>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</si>
  <si>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</si>
  <si>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</si>
  <si>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</si>
  <si>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</si>
  <si>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</si>
  <si>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</si>
  <si>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</si>
  <si>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</si>
  <si>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</si>
  <si>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</si>
  <si>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</si>
  <si>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</si>
  <si>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</si>
  <si>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</si>
  <si>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</si>
  <si>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</si>
  <si>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</si>
  <si>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</si>
  <si>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</si>
  <si>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</si>
  <si>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</si>
  <si>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</si>
  <si>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</si>
  <si>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</si>
  <si>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</si>
  <si>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</si>
  <si>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</si>
  <si>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</si>
  <si>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</si>
  <si>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</si>
  <si>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</si>
  <si>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</si>
  <si>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</si>
  <si>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</si>
  <si>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</si>
  <si>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</si>
  <si>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</si>
  <si>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</si>
  <si>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</si>
  <si>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</si>
  <si>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</si>
  <si>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</si>
  <si>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</si>
  <si>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</si>
  <si>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</si>
  <si>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</si>
  <si>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</si>
  <si>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</si>
  <si>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</si>
  <si>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</si>
  <si>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</si>
  <si>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</si>
  <si>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</si>
  <si>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</si>
  <si>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</si>
  <si>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</si>
  <si>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</si>
  <si>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</si>
  <si>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</si>
  <si>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</si>
  <si>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</si>
  <si>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</si>
  <si>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</si>
  <si>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</si>
  <si>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</si>
  <si>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</si>
  <si>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</si>
  <si>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</si>
  <si>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</si>
  <si>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</si>
  <si>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</si>
  <si>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</si>
  <si>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</si>
  <si>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</si>
  <si>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</si>
  <si>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</si>
  <si>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</si>
  <si>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</si>
  <si>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</si>
  <si>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</si>
  <si>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</si>
  <si>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</si>
  <si>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</si>
  <si>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</si>
  <si>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</si>
  <si>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</si>
  <si>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</si>
  <si>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</si>
  <si>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</si>
  <si>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</si>
  <si>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</si>
  <si>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</si>
  <si>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</si>
  <si>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</si>
  <si>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</si>
  <si>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</si>
  <si>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</si>
  <si>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</si>
  <si>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</si>
  <si>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</si>
  <si>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</si>
  <si>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</si>
  <si>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</si>
  <si>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</si>
  <si>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</si>
  <si>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</si>
  <si>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</si>
  <si>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</si>
  <si>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</si>
  <si>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</si>
  <si>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</si>
  <si>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</si>
  <si>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</si>
  <si>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</si>
  <si>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</si>
  <si>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</si>
  <si>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</si>
  <si>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</si>
  <si>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</si>
  <si>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</si>
  <si>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</si>
  <si>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</si>
  <si>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</si>
  <si>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</si>
  <si>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</si>
  <si>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</si>
  <si>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</si>
  <si>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</si>
  <si>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</si>
  <si>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</si>
  <si>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</si>
  <si>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</si>
  <si>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</si>
  <si>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</si>
  <si>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</si>
  <si>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</si>
  <si>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</si>
  <si>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</si>
  <si>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</si>
  <si>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</si>
  <si>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</si>
  <si>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</si>
  <si>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</si>
  <si>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</si>
  <si>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</si>
  <si>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</si>
  <si>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</si>
  <si>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</si>
  <si>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</si>
  <si>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</si>
  <si>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</si>
  <si>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</si>
  <si>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</si>
  <si>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</si>
  <si>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</si>
  <si>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</si>
  <si>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</si>
  <si>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</si>
  <si>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</si>
  <si>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</si>
  <si>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</si>
  <si>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</si>
  <si>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</si>
  <si>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</si>
  <si>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</si>
  <si>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</si>
  <si>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</si>
  <si>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</si>
  <si>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</si>
  <si>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</si>
  <si>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</si>
  <si>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</si>
  <si>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</si>
  <si>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</si>
  <si>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</si>
  <si>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</si>
  <si>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</si>
  <si>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</si>
  <si>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</si>
  <si>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</si>
  <si>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</si>
  <si>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</si>
  <si>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</si>
  <si>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</si>
  <si>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</si>
  <si>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</si>
  <si>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</si>
  <si>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</si>
  <si>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</si>
  <si>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</si>
  <si>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</si>
  <si>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</si>
  <si>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</si>
  <si>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</si>
  <si>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</si>
  <si>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</si>
  <si>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</si>
  <si>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</si>
  <si>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</si>
  <si>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</si>
  <si>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</si>
  <si>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</si>
  <si>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</si>
  <si>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</si>
  <si>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</si>
  <si>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</si>
  <si>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</si>
  <si>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</si>
  <si>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</si>
  <si>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</si>
  <si>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</si>
  <si>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</si>
  <si>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</si>
  <si>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</si>
  <si>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</si>
  <si>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</si>
  <si>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</si>
  <si>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</si>
  <si>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</si>
  <si>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</si>
  <si>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</si>
  <si>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</si>
  <si>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</si>
  <si>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</si>
  <si>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</si>
  <si>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</si>
  <si>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</si>
  <si>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</si>
  <si>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</si>
  <si>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</si>
  <si>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</si>
  <si>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</si>
  <si>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</si>
  <si>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</si>
  <si>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</si>
  <si>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</si>
  <si>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</si>
  <si>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</si>
  <si>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</si>
  <si>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</si>
  <si>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</si>
  <si>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</si>
  <si>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</si>
  <si>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</si>
  <si>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</si>
  <si>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</si>
  <si>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</si>
  <si>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</si>
  <si>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</si>
  <si>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</si>
  <si>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</si>
  <si>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</si>
  <si>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</si>
  <si>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</si>
  <si>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</si>
  <si>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</si>
  <si>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</si>
  <si>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</si>
  <si>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</si>
  <si>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</si>
  <si>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</si>
  <si>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</si>
  <si>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</si>
  <si>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</si>
  <si>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</si>
  <si>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</si>
  <si>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</si>
  <si>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</si>
  <si>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</si>
  <si>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</si>
  <si>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</si>
  <si>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</si>
  <si>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</si>
  <si>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</si>
  <si>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</si>
  <si>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</si>
  <si>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</si>
  <si>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</si>
  <si>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</si>
  <si>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</si>
  <si>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</si>
  <si>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</si>
  <si>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</si>
  <si>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</si>
  <si>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</si>
  <si>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</si>
  <si>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</si>
  <si>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</si>
  <si>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</si>
  <si>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</si>
  <si>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</si>
  <si>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</si>
  <si>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</si>
  <si>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</si>
  <si>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</si>
  <si>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</si>
  <si>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</si>
  <si>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</si>
  <si>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</si>
  <si>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</si>
  <si>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</si>
  <si>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</si>
  <si>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</si>
  <si>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</si>
  <si>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</si>
  <si>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</si>
  <si>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</si>
  <si>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</si>
  <si>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</si>
  <si>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</si>
  <si>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</si>
  <si>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</si>
  <si>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</si>
  <si>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</si>
  <si>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</si>
  <si>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</si>
  <si>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</si>
  <si>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</si>
  <si>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</si>
  <si>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</si>
  <si>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</si>
  <si>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</si>
  <si>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</si>
  <si>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</si>
  <si>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</si>
  <si>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</si>
  <si>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</si>
  <si>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</si>
  <si>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</si>
  <si>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</si>
  <si>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</si>
  <si>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</si>
  <si>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</si>
  <si>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</si>
  <si>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</si>
  <si>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</si>
  <si>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</si>
  <si>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</si>
  <si>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</si>
  <si>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</si>
  <si>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</si>
  <si>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</si>
  <si>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</si>
  <si>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</si>
  <si>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</si>
  <si>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</si>
  <si>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</si>
  <si>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</si>
  <si>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</si>
  <si>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</si>
  <si>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</si>
  <si>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</si>
  <si>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</si>
  <si>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</si>
  <si>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</si>
  <si>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</si>
  <si>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</si>
  <si>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</si>
  <si>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</si>
  <si>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</si>
  <si>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</si>
  <si>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</si>
  <si>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</si>
  <si>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</si>
  <si>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</si>
  <si>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</si>
  <si>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</si>
  <si>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</si>
  <si>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</si>
  <si>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</si>
  <si>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</si>
  <si>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</si>
  <si>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</si>
  <si>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</si>
  <si>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</si>
  <si>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</si>
  <si>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</si>
  <si>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</si>
  <si>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</si>
  <si>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</si>
  <si>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</si>
  <si>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</si>
  <si>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</si>
  <si>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</si>
  <si>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</si>
  <si>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</si>
  <si>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</si>
  <si>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</si>
  <si>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</si>
  <si>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</si>
  <si>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</si>
  <si>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</si>
  <si>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</si>
  <si>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</si>
  <si>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</si>
  <si>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</si>
  <si>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</si>
  <si>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</si>
  <si>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</si>
  <si>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</si>
  <si>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</si>
  <si>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</si>
  <si>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</si>
  <si>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</si>
  <si>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</si>
  <si>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</si>
  <si>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</si>
  <si>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</si>
  <si>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</si>
  <si>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</si>
  <si>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</si>
  <si>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</si>
  <si>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</si>
  <si>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</si>
  <si>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</si>
  <si>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</si>
  <si>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</si>
  <si>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</si>
  <si>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</si>
  <si>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</si>
  <si>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</si>
  <si>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</si>
  <si>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</si>
  <si>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</si>
  <si>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</si>
  <si>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</si>
  <si>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</si>
  <si>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</si>
  <si>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</si>
  <si>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</si>
  <si>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</si>
  <si>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</si>
  <si>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</si>
  <si>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</si>
  <si>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</si>
  <si>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</si>
  <si>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</si>
  <si>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</si>
  <si>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</si>
  <si>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</si>
  <si>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</si>
  <si>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</si>
  <si>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</si>
  <si>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</si>
  <si>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</si>
  <si>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</si>
  <si>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</si>
  <si>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</si>
  <si>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</si>
  <si>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</si>
  <si>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</si>
  <si>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</si>
  <si>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</si>
  <si>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</si>
  <si>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</si>
  <si>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</si>
  <si>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</si>
  <si>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</si>
  <si>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</si>
  <si>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</si>
  <si>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</si>
  <si>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</si>
  <si>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</si>
  <si>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</si>
  <si>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</si>
  <si>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</si>
  <si>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</si>
  <si>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</si>
  <si>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</si>
  <si>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</si>
  <si>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</si>
  <si>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</si>
  <si>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</si>
  <si>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</si>
  <si>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</si>
  <si>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</si>
  <si>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</si>
  <si>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</si>
  <si>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</si>
  <si>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</si>
  <si>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</si>
  <si>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</si>
  <si>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</si>
  <si>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</si>
  <si>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</si>
  <si>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</si>
  <si>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</si>
  <si>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</si>
  <si>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</si>
  <si>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</si>
  <si>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</si>
  <si>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</si>
  <si>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</si>
  <si>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</si>
  <si>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</si>
  <si>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</si>
  <si>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</si>
  <si>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</si>
  <si>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</si>
  <si>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</si>
  <si>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</si>
  <si>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</si>
  <si>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</si>
  <si>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</si>
  <si>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</si>
  <si>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</si>
  <si>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</si>
  <si>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</si>
  <si>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</si>
  <si>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</si>
  <si>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</si>
  <si>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</si>
  <si>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</si>
  <si>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</si>
  <si>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</si>
  <si>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</si>
  <si>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</si>
  <si>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</si>
  <si>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</si>
  <si>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</si>
  <si>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</si>
  <si>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</si>
  <si>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</si>
  <si>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</si>
  <si>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</si>
  <si>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</si>
  <si>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</si>
  <si>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</si>
  <si>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</si>
  <si>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</si>
  <si>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</si>
  <si>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</si>
  <si>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</si>
  <si>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</si>
  <si>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</si>
  <si>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</si>
  <si>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</si>
  <si>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</si>
  <si>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</si>
  <si>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</si>
  <si>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</si>
  <si>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</si>
  <si>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</si>
  <si>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</si>
  <si>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</si>
  <si>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</si>
  <si>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</si>
  <si>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</si>
  <si>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</si>
  <si>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</si>
  <si>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</si>
  <si>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</si>
  <si>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</si>
  <si>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</si>
  <si>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</si>
  <si>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</si>
  <si>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</si>
  <si>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</si>
  <si>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</si>
  <si>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</si>
  <si>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</si>
  <si>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</si>
  <si>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</si>
  <si>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</si>
  <si>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</si>
  <si>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</si>
  <si>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</si>
  <si>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</si>
  <si>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</si>
  <si>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</si>
  <si>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</si>
  <si>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</si>
  <si>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</si>
  <si>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</si>
  <si>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</si>
  <si>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</si>
  <si>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</si>
  <si>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</si>
  <si>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</si>
  <si>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</si>
  <si>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</si>
  <si>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</si>
  <si>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</si>
  <si>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</si>
  <si>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</si>
  <si>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</si>
  <si>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</si>
  <si>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</si>
  <si>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</si>
  <si>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</si>
  <si>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</si>
  <si>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</si>
  <si>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</si>
  <si>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</si>
  <si>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</si>
  <si>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</si>
  <si>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</si>
  <si>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</si>
  <si>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</si>
  <si>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</si>
  <si>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</si>
  <si>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</si>
  <si>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</si>
  <si>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</si>
  <si>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</si>
  <si>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</si>
  <si>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</si>
  <si>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</si>
  <si>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</si>
  <si>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</si>
  <si>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</si>
  <si>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</si>
  <si>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</si>
  <si>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</si>
  <si>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</si>
  <si>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</si>
  <si>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</si>
  <si>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</si>
  <si>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</si>
  <si>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</si>
  <si>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</si>
  <si>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</si>
  <si>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</si>
  <si>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</si>
  <si>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</si>
  <si>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</si>
  <si>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</si>
  <si>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</si>
  <si>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</si>
  <si>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</si>
  <si>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</si>
  <si>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</si>
  <si>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</si>
  <si>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</si>
  <si>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</si>
  <si>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</si>
  <si>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</si>
  <si>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</si>
  <si>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</si>
  <si>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</si>
  <si>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</si>
  <si>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</si>
  <si>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</si>
  <si>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</si>
  <si>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</si>
  <si>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</si>
  <si>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</si>
  <si>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</si>
  <si>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</si>
  <si>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</si>
  <si>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</si>
  <si>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</si>
  <si>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</si>
  <si>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</si>
  <si>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</si>
  <si>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</si>
  <si>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</si>
  <si>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</si>
  <si>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</si>
  <si>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</si>
  <si>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</si>
  <si>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</si>
  <si>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</si>
  <si>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</si>
  <si>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</si>
  <si>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</si>
  <si>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</si>
  <si>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</si>
  <si>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</si>
  <si>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</si>
  <si>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</si>
  <si>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</si>
  <si>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</si>
  <si>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</si>
  <si>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</si>
  <si>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</si>
  <si>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</si>
  <si>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</si>
  <si>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</si>
  <si>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</si>
  <si>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</si>
  <si>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</si>
  <si>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</si>
  <si>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</si>
  <si>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</si>
  <si>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</si>
  <si>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</si>
  <si>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</si>
  <si>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</si>
  <si>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</si>
  <si>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</si>
  <si>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</si>
  <si>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</si>
  <si>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</si>
  <si>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</si>
  <si>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</si>
  <si>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</si>
  <si>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</si>
  <si>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</si>
  <si>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</si>
  <si>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</si>
  <si>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</si>
  <si>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</si>
  <si>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</si>
  <si>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</si>
  <si>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</si>
  <si>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</si>
  <si>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</si>
  <si>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</si>
  <si>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</si>
  <si>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</si>
  <si>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</si>
  <si>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</si>
  <si>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</si>
  <si>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</si>
  <si>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</si>
  <si>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</si>
  <si>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</si>
  <si>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</si>
  <si>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</si>
  <si>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</si>
  <si>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</si>
  <si>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</si>
  <si>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</si>
  <si>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</si>
  <si>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</si>
  <si>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</si>
  <si>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</si>
  <si>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</si>
  <si>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</si>
  <si>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</si>
  <si>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</si>
  <si>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</si>
  <si>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</si>
  <si>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</si>
  <si>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</si>
  <si>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</si>
  <si>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</si>
  <si>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</si>
  <si>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</si>
  <si>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</si>
  <si>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</si>
  <si>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</si>
  <si>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</si>
  <si>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</si>
  <si>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</si>
  <si>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</si>
  <si>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</si>
  <si>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</si>
  <si>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</si>
  <si>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</si>
  <si>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</si>
  <si>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</si>
  <si>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</si>
  <si>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</si>
  <si>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</si>
  <si>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</si>
  <si>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</si>
  <si>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</si>
  <si>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</si>
  <si>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</si>
  <si>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</si>
  <si>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</si>
  <si>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</si>
  <si>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</si>
  <si>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</si>
  <si>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</si>
  <si>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</si>
  <si>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</si>
  <si>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</si>
  <si>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</si>
  <si>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</si>
  <si>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</si>
  <si>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</si>
  <si>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</si>
  <si>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</si>
  <si>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</si>
  <si>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</si>
  <si>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</si>
  <si>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</si>
  <si>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</si>
  <si>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</si>
  <si>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</si>
  <si>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</si>
  <si>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</si>
  <si>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</si>
  <si>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</si>
  <si>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</si>
  <si>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</si>
  <si>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</si>
  <si>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</si>
  <si>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</si>
  <si>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</si>
  <si>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</si>
  <si>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</si>
  <si>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</si>
  <si>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</si>
  <si>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</si>
  <si>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</si>
  <si>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</si>
  <si>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</si>
  <si>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</si>
  <si>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</si>
  <si>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</si>
  <si>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</si>
  <si>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</si>
  <si>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</si>
  <si>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</si>
  <si>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</si>
  <si>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</si>
  <si>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</si>
  <si>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</si>
  <si>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</si>
  <si>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</si>
  <si>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</si>
  <si>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</si>
  <si>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</si>
  <si>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</si>
  <si>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</si>
  <si>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</si>
  <si>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</si>
  <si>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</si>
  <si>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</si>
  <si>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</si>
  <si>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</si>
  <si>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</si>
  <si>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</si>
  <si>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</si>
  <si>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</si>
  <si>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</si>
  <si>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</si>
  <si>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</si>
  <si>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</si>
  <si>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</si>
  <si>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</si>
  <si>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</si>
  <si>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</si>
  <si>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</si>
  <si>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</si>
  <si>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</si>
  <si>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</si>
  <si>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</si>
  <si>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</si>
  <si>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</si>
  <si>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</si>
  <si>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</si>
  <si>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</si>
  <si>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</si>
  <si>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</si>
  <si>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</si>
  <si>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</si>
  <si>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</si>
  <si>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</si>
  <si>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</si>
  <si>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</si>
  <si>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</si>
  <si>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</si>
  <si>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</si>
  <si>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</si>
  <si>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</si>
  <si>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</si>
  <si>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</si>
  <si>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</si>
  <si>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</si>
  <si>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</si>
  <si>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</si>
  <si>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</si>
  <si>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</si>
  <si>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</si>
  <si>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</si>
  <si>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</si>
  <si>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</si>
  <si>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</si>
  <si>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</si>
  <si>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</si>
  <si>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</si>
  <si>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</si>
  <si>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</si>
  <si>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</si>
  <si>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</si>
  <si>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</si>
  <si>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</si>
  <si>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</si>
  <si>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</si>
  <si>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</si>
  <si>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</si>
  <si>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</si>
  <si>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</si>
  <si>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</si>
  <si>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</si>
  <si>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</si>
  <si>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</si>
  <si>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</si>
  <si>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</si>
  <si>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</si>
  <si>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</si>
  <si>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</si>
  <si>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</si>
  <si>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</si>
  <si>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</si>
  <si>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</si>
  <si>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</si>
  <si>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</si>
  <si>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</si>
  <si>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</si>
  <si>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</si>
  <si>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</si>
  <si>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</si>
  <si>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</si>
  <si>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</si>
  <si>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</si>
  <si>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</si>
  <si>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</si>
  <si>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</si>
  <si>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</si>
  <si>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</si>
  <si>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</si>
  <si>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</si>
  <si>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</si>
  <si>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</si>
  <si>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</si>
  <si>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</si>
  <si>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</si>
  <si>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</si>
  <si>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</si>
  <si>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</si>
  <si>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</si>
  <si>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</si>
  <si>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</si>
  <si>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</si>
  <si>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</si>
  <si>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</si>
  <si>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</si>
  <si>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</si>
  <si>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</si>
  <si>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</si>
  <si>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</si>
  <si>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</si>
  <si>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</si>
  <si>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</si>
  <si>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</si>
  <si>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</si>
  <si>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</si>
  <si>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</si>
  <si>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</si>
  <si>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</si>
  <si>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</si>
  <si>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</si>
  <si>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</si>
  <si>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</si>
  <si>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</si>
  <si>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</si>
  <si>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</si>
  <si>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</si>
  <si>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</si>
  <si>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</si>
  <si>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</si>
  <si>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</si>
  <si>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</si>
  <si>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</si>
  <si>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</si>
  <si>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</si>
  <si>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</si>
  <si>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</si>
  <si>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</si>
  <si>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</si>
  <si>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</si>
  <si>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</si>
  <si>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</si>
  <si>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</si>
  <si>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</si>
  <si>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</si>
  <si>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</si>
  <si>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</si>
  <si>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</si>
  <si>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</si>
  <si>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</si>
  <si>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</si>
  <si>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</si>
  <si>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</si>
  <si>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</si>
  <si>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</si>
  <si>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</si>
  <si>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</si>
  <si>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</si>
  <si>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</si>
  <si>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</si>
  <si>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</si>
  <si>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</si>
  <si>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</si>
  <si>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</si>
  <si>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</si>
  <si>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</si>
  <si>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</si>
  <si>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</si>
  <si>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</si>
  <si>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</si>
  <si>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</si>
  <si>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</si>
  <si>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</si>
  <si>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</si>
  <si>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</si>
  <si>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</si>
  <si>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</si>
  <si>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</si>
  <si>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</si>
  <si>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</si>
  <si>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</si>
  <si>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</si>
  <si>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</si>
  <si>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</si>
  <si>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</si>
  <si>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</si>
  <si>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</si>
  <si>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</si>
  <si>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</si>
  <si>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</si>
  <si>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</si>
  <si>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</si>
  <si>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</si>
  <si>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</si>
  <si>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</si>
  <si>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</si>
  <si>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</si>
  <si>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</si>
  <si>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</si>
  <si>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</si>
  <si>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</si>
  <si>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</si>
  <si>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</si>
  <si>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</si>
  <si>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</si>
  <si>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</si>
  <si>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</si>
  <si>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</si>
  <si>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</si>
  <si>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</si>
  <si>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</si>
  <si>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</si>
  <si>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</si>
  <si>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</si>
  <si>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</si>
  <si>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</si>
  <si>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</si>
  <si>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</si>
  <si>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</si>
  <si>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</si>
  <si>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</si>
  <si>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</si>
  <si>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</si>
  <si>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</si>
  <si>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</si>
  <si>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</si>
  <si>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</si>
  <si>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</si>
  <si>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</si>
  <si>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</si>
  <si>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</si>
  <si>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</si>
  <si>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</si>
  <si>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</si>
  <si>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</si>
  <si>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</si>
  <si>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</si>
  <si>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</si>
  <si>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</si>
  <si>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</si>
  <si>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</si>
  <si>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</si>
  <si>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</si>
  <si>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</si>
  <si>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</si>
  <si>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</si>
  <si>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</si>
  <si>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</si>
  <si>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</si>
  <si>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</si>
  <si>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</si>
  <si>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</si>
  <si>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</si>
  <si>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</si>
  <si>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</si>
  <si>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</si>
  <si>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</si>
  <si>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</si>
  <si>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</si>
  <si>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</si>
  <si>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</si>
  <si>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</si>
  <si>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</si>
  <si>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</si>
  <si>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</si>
  <si>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</si>
  <si>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</si>
  <si>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</si>
  <si>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</si>
  <si>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</si>
  <si>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</si>
  <si>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</si>
  <si>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</si>
  <si>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</si>
  <si>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</si>
  <si>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</si>
  <si>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</si>
  <si>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</si>
  <si>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</si>
  <si>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</si>
  <si>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</si>
  <si>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</si>
  <si>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</si>
  <si>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</si>
  <si>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</si>
  <si>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</si>
  <si>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</si>
  <si>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</si>
  <si>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</si>
  <si>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</si>
  <si>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</si>
  <si>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</si>
  <si>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</si>
  <si>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</si>
  <si>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</si>
  <si>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</si>
  <si>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</si>
  <si>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</si>
  <si>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</si>
  <si>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</si>
  <si>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</si>
  <si>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</si>
  <si>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</si>
  <si>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</si>
  <si>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</si>
  <si>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</si>
  <si>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</si>
  <si>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</si>
  <si>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</si>
  <si>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</si>
  <si>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</si>
  <si>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</si>
  <si>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</si>
  <si>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</si>
  <si>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</si>
  <si>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</si>
  <si>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</si>
  <si>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</si>
  <si>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</si>
  <si>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</si>
  <si>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</si>
  <si>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</si>
  <si>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</si>
  <si>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</si>
  <si>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</si>
  <si>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</si>
  <si>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</si>
  <si>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</si>
  <si>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</si>
  <si>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</si>
  <si>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</si>
  <si>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</si>
  <si>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</si>
  <si>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</si>
  <si>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</si>
  <si>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</si>
  <si>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</si>
  <si>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</si>
  <si>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</si>
  <si>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</si>
  <si>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</si>
  <si>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</si>
  <si>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</si>
  <si>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</si>
  <si>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</si>
  <si>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</si>
  <si>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</si>
  <si>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</si>
  <si>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</si>
  <si>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</si>
  <si>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</si>
  <si>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</si>
  <si>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</si>
  <si>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</si>
  <si>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</si>
  <si>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</si>
  <si>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</si>
  <si>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</si>
  <si>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</si>
  <si>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</si>
  <si>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</si>
  <si>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</si>
  <si>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</si>
  <si>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</si>
  <si>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</si>
  <si>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</si>
  <si>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</si>
  <si>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</si>
  <si>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</si>
  <si>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</si>
  <si>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</si>
  <si>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</si>
  <si>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</si>
  <si>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</si>
  <si>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</si>
  <si>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</si>
  <si>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</si>
  <si>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</si>
  <si>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</si>
  <si>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</si>
  <si>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</si>
  <si>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</si>
  <si>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</si>
  <si>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</si>
  <si>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</si>
  <si>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</si>
  <si>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</si>
  <si>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</si>
  <si>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</si>
  <si>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</si>
  <si>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</si>
  <si>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</si>
  <si>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</si>
  <si>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</si>
  <si>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</si>
  <si>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</si>
  <si>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</si>
  <si>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</si>
  <si>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</si>
  <si>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</si>
  <si>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</si>
  <si>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</si>
  <si>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</si>
  <si>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</si>
  <si>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</si>
  <si>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</si>
  <si>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</si>
  <si>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</si>
  <si>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</si>
  <si>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</si>
  <si>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</si>
  <si>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</si>
  <si>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</si>
  <si>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</si>
  <si>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</si>
  <si>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</si>
  <si>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</si>
  <si>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</si>
  <si>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</si>
  <si>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</si>
  <si>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</si>
  <si>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</si>
  <si>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</si>
  <si>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</si>
  <si>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</si>
  <si>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</si>
  <si>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</si>
  <si>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</si>
  <si>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</si>
  <si>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</si>
  <si>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</si>
  <si>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</si>
  <si>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</si>
  <si>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</si>
  <si>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</si>
  <si>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</si>
  <si>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</si>
  <si>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</si>
  <si>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</si>
  <si>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</si>
  <si>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</si>
  <si>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</si>
  <si>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</si>
  <si>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</si>
  <si>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</si>
  <si>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</si>
  <si>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</si>
  <si>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</si>
  <si>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</si>
  <si>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</si>
  <si>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</si>
  <si>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</si>
  <si>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</si>
  <si>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</si>
  <si>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</si>
  <si>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</si>
  <si>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</si>
  <si>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</si>
  <si>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</si>
  <si>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</si>
  <si>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</si>
  <si>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</si>
  <si>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</si>
  <si>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</si>
  <si>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</si>
  <si>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</si>
  <si>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</si>
  <si>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</si>
  <si>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</si>
  <si>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</si>
  <si>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</si>
  <si>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</si>
  <si>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</si>
  <si>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</si>
  <si>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</si>
  <si>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</si>
  <si>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</si>
  <si>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</si>
  <si>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</si>
  <si>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</si>
  <si>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</si>
  <si>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</si>
  <si>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</si>
  <si>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</si>
  <si>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</si>
  <si>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</si>
  <si>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</si>
  <si>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</si>
  <si>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</si>
  <si>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</si>
  <si>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</si>
  <si>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</si>
  <si>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</si>
  <si>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</si>
  <si>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</si>
  <si>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</si>
  <si>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</si>
  <si>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</si>
  <si>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</si>
  <si>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</si>
  <si>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</si>
  <si>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</si>
  <si>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</si>
  <si>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</si>
  <si>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</si>
  <si>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</si>
  <si>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</si>
  <si>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</si>
  <si>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</si>
  <si>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</si>
  <si>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</si>
  <si>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</si>
  <si>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</si>
  <si>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</si>
  <si>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</si>
  <si>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</si>
  <si>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</si>
  <si>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</si>
  <si>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</si>
  <si>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</si>
  <si>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</si>
  <si>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</si>
  <si>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</si>
  <si>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</si>
  <si>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</si>
  <si>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</si>
  <si>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</si>
  <si>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</si>
  <si>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</si>
  <si>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</si>
  <si>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</si>
  <si>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</si>
  <si>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</si>
  <si>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</si>
  <si>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</si>
  <si>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</si>
  <si>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</si>
  <si>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</si>
  <si>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</si>
  <si>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</si>
  <si>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</si>
  <si>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</si>
  <si>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</si>
  <si>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</si>
  <si>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</si>
  <si>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</si>
  <si>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</si>
  <si>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</si>
  <si>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</si>
  <si>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</si>
  <si>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</si>
  <si>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</si>
  <si>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</si>
  <si>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</si>
  <si>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</si>
  <si>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</si>
  <si>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</si>
  <si>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</si>
  <si>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</si>
  <si>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</si>
  <si>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</si>
  <si>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</si>
  <si>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</si>
  <si>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</si>
  <si>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</si>
  <si>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</si>
  <si>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</si>
  <si>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</si>
  <si>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</si>
  <si>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</si>
  <si>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</si>
  <si>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</si>
  <si>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</si>
  <si>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</si>
  <si>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</si>
  <si>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</si>
  <si>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</si>
  <si>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</si>
  <si>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</si>
  <si>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</si>
  <si>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</si>
  <si>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</si>
  <si>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</si>
  <si>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</si>
  <si>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</si>
  <si>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</si>
  <si>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</si>
  <si>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</si>
  <si>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</si>
  <si>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</si>
  <si>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</si>
  <si>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</si>
  <si>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</si>
  <si>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</si>
  <si>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</si>
  <si>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</si>
  <si>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</si>
  <si>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</si>
  <si>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</si>
  <si>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</si>
  <si>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</si>
  <si>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</si>
  <si>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</si>
  <si>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</si>
  <si>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</si>
  <si>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</si>
  <si>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</si>
  <si>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</si>
  <si>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</si>
  <si>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</si>
  <si>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</si>
  <si>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</si>
  <si>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</si>
  <si>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</si>
  <si>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</si>
  <si>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</si>
  <si>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</si>
  <si>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</si>
  <si>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</si>
  <si>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</si>
  <si>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</si>
  <si>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</si>
  <si>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</si>
  <si>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</si>
  <si>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</si>
  <si>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</si>
  <si>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</si>
  <si>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</si>
  <si>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</si>
  <si>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</si>
  <si>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</si>
  <si>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</si>
  <si>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</si>
  <si>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</si>
  <si>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</si>
  <si>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</si>
  <si>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</si>
  <si>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</si>
  <si>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</si>
  <si>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</si>
  <si>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</si>
  <si>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</si>
  <si>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</si>
  <si>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</si>
  <si>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</si>
  <si>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</si>
  <si>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</si>
  <si>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</si>
  <si>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</si>
  <si>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</si>
  <si>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</si>
  <si>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</si>
  <si>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</si>
  <si>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</si>
  <si>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</si>
  <si>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</si>
  <si>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</si>
  <si>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</si>
  <si>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</si>
  <si>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</si>
  <si>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</si>
  <si>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</si>
  <si>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</si>
  <si>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</si>
  <si>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</si>
  <si>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</si>
  <si>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</si>
  <si>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</si>
  <si>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</si>
  <si>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</si>
  <si>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</si>
  <si>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</si>
  <si>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</si>
  <si>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</si>
  <si>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</si>
  <si>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</si>
  <si>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</si>
  <si>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</si>
  <si>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</si>
  <si>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</si>
  <si>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</si>
  <si>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</si>
  <si>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</si>
  <si>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</si>
  <si>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</si>
  <si>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</si>
  <si>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</si>
  <si>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</si>
  <si>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</si>
  <si>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</si>
  <si>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</si>
  <si>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</si>
  <si>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</si>
  <si>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</si>
  <si>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</si>
  <si>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</si>
  <si>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</si>
  <si>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</si>
  <si>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</si>
  <si>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</si>
  <si>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</si>
  <si>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</si>
  <si>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</si>
  <si>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</si>
  <si>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</si>
  <si>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</si>
  <si>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</si>
  <si>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</si>
  <si>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</si>
  <si>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</si>
  <si>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</si>
  <si>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</si>
  <si>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</si>
  <si>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</si>
  <si>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</si>
  <si>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</si>
  <si>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</si>
  <si>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</si>
  <si>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</si>
  <si>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</si>
  <si>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</si>
  <si>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</si>
  <si>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</si>
  <si>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</si>
  <si>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</si>
  <si>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</si>
  <si>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</si>
  <si>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</si>
  <si>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</si>
  <si>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</si>
  <si>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</si>
  <si>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</si>
  <si>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</si>
  <si>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</si>
  <si>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</si>
  <si>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</si>
  <si>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</si>
  <si>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</si>
  <si>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</si>
  <si>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</si>
  <si>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</si>
  <si>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</si>
  <si>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</si>
  <si>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</si>
  <si>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</si>
  <si>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</si>
  <si>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</si>
  <si>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</si>
  <si>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</si>
  <si>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</si>
  <si>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</si>
  <si>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</si>
  <si>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</si>
  <si>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</si>
  <si>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</si>
  <si>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</si>
  <si>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</si>
  <si>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</si>
  <si>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</si>
  <si>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</si>
  <si>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</si>
  <si>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</si>
  <si>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</si>
  <si>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</si>
  <si>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</si>
  <si>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</si>
  <si>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</si>
  <si>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</si>
  <si>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</si>
  <si>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</si>
  <si>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</si>
  <si>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</si>
  <si>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</si>
  <si>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</si>
  <si>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</si>
  <si>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</si>
  <si>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</si>
  <si>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</si>
  <si>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</si>
  <si>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</si>
  <si>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</si>
  <si>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</si>
  <si>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</si>
  <si>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</si>
  <si>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</si>
  <si>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</si>
  <si>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</si>
  <si>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</si>
  <si>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</si>
  <si>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</si>
  <si>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</si>
  <si>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</si>
  <si>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</si>
  <si>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</si>
  <si>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</si>
  <si>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</si>
  <si>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</si>
  <si>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</si>
  <si>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</si>
  <si>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</si>
  <si>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</si>
  <si>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</si>
  <si>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</si>
  <si>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</si>
  <si>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</si>
  <si>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</si>
  <si>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</si>
  <si>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</si>
  <si>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</si>
  <si>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</si>
  <si>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</si>
  <si>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</si>
  <si>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</si>
  <si>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</si>
  <si>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</si>
  <si>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</si>
  <si>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</si>
  <si>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</si>
  <si>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</si>
  <si>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</si>
  <si>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</si>
  <si>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</si>
  <si>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</si>
  <si>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</si>
  <si>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</si>
  <si>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</si>
  <si>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</si>
  <si>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</si>
  <si>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</si>
  <si>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</si>
  <si>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</si>
  <si>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</si>
  <si>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</si>
  <si>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</si>
  <si>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</si>
  <si>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</si>
  <si>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</si>
  <si>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</si>
  <si>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</si>
  <si>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</si>
  <si>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</si>
  <si>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</si>
  <si>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</si>
  <si>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</si>
  <si>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</si>
  <si>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</si>
  <si>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</si>
  <si>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</si>
  <si>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</si>
  <si>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</si>
  <si>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</si>
  <si>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</si>
  <si>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</si>
  <si>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</si>
  <si>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</si>
  <si>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</si>
  <si>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</si>
  <si>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</si>
  <si>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</si>
  <si>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</si>
  <si>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</si>
  <si>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</si>
  <si>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</si>
  <si>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</si>
  <si>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</si>
  <si>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</si>
  <si>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</si>
  <si>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</si>
  <si>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</si>
  <si>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</si>
  <si>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</si>
  <si>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</si>
  <si>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</si>
  <si>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</si>
  <si>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</si>
  <si>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</si>
  <si>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</si>
  <si>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</si>
  <si>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</si>
  <si>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</si>
  <si>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</si>
  <si>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</si>
  <si>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</si>
  <si>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</si>
  <si>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</si>
  <si>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</si>
  <si>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</si>
  <si>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</si>
  <si>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</si>
  <si>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</si>
  <si>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</si>
  <si>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</si>
  <si>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</si>
  <si>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</si>
  <si>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</si>
  <si>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</si>
  <si>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</si>
  <si>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</si>
  <si>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</si>
  <si>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</si>
  <si>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</si>
  <si>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</si>
  <si>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</si>
  <si>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</si>
  <si>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</si>
  <si>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</si>
  <si>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</si>
  <si>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</si>
  <si>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</si>
  <si>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</si>
  <si>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</si>
  <si>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</si>
  <si>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</si>
  <si>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</si>
  <si>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</si>
  <si>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</si>
  <si>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</si>
  <si>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</si>
  <si>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</si>
  <si>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</si>
  <si>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</si>
  <si>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</si>
  <si>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</si>
  <si>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</si>
  <si>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</si>
  <si>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</si>
  <si>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</si>
  <si>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</si>
  <si>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</si>
  <si>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</si>
  <si>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</si>
  <si>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</si>
  <si>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</si>
  <si>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</si>
  <si>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</si>
  <si>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</si>
  <si>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</si>
  <si>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</si>
  <si>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</si>
  <si>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</si>
  <si>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</si>
  <si>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</si>
  <si>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</si>
  <si>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</si>
  <si>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</si>
  <si>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</si>
  <si>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</si>
  <si>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</si>
  <si>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</si>
  <si>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</si>
  <si>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</si>
  <si>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</si>
  <si>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</si>
  <si>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</si>
  <si>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</si>
  <si>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</si>
  <si>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</si>
  <si>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</si>
  <si>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</si>
  <si>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</si>
  <si>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</si>
  <si>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</si>
  <si>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</si>
  <si>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</si>
  <si>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</si>
  <si>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</si>
  <si>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</si>
  <si>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</si>
  <si>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</si>
  <si>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</si>
  <si>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</si>
  <si>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</si>
  <si>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</si>
  <si>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</si>
  <si>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</si>
  <si>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</si>
  <si>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</si>
  <si>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</si>
  <si>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</si>
  <si>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</si>
  <si>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</si>
  <si>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</si>
  <si>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</si>
  <si>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</si>
  <si>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</si>
  <si>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</si>
  <si>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</si>
  <si>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</si>
  <si>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</si>
  <si>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</si>
  <si>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</si>
  <si>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</si>
  <si>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</si>
  <si>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</si>
  <si>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</si>
  <si>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</si>
  <si>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</si>
  <si>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</si>
  <si>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</si>
  <si>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</si>
  <si>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</si>
  <si>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</si>
  <si>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</si>
  <si>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</si>
  <si>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</si>
  <si>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</si>
  <si>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</si>
  <si>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</si>
  <si>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</si>
  <si>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</si>
  <si>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</si>
  <si>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</si>
  <si>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</si>
  <si>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</si>
  <si>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</si>
  <si>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</si>
  <si>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</si>
  <si>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</si>
  <si>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</si>
  <si>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</si>
  <si>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</si>
  <si>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</si>
  <si>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</si>
  <si>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</si>
  <si>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</si>
  <si>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</si>
  <si>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</si>
  <si>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</si>
  <si>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</si>
  <si>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</si>
  <si>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</si>
  <si>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</si>
  <si>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</si>
  <si>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</si>
  <si>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</si>
  <si>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</si>
  <si>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</si>
  <si>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</si>
  <si>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</si>
  <si>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</si>
  <si>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</si>
  <si>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</si>
  <si>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</si>
  <si>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</si>
  <si>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</si>
  <si>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</si>
  <si>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</si>
  <si>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</si>
  <si>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</si>
  <si>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</si>
  <si>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</si>
  <si>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</si>
  <si>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</si>
  <si>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</si>
  <si>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</si>
  <si>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</si>
  <si>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</si>
  <si>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</si>
  <si>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</si>
  <si>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</si>
  <si>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</si>
  <si>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</si>
  <si>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</si>
  <si>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</si>
  <si>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</si>
  <si>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</si>
  <si>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</si>
  <si>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</si>
  <si>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</si>
  <si>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</si>
  <si>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</si>
  <si>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</si>
  <si>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</si>
  <si>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</si>
  <si>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</si>
  <si>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</si>
  <si>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</si>
  <si>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</si>
  <si>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</si>
  <si>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</si>
  <si>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</si>
  <si>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</si>
  <si>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</si>
  <si>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</si>
  <si>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</si>
  <si>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</si>
  <si>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</si>
  <si>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</si>
  <si>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</si>
  <si>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</si>
  <si>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</si>
  <si>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</si>
  <si>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</si>
  <si>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</si>
  <si>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</si>
  <si>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</si>
  <si>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</si>
  <si>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</si>
  <si>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</si>
  <si>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</si>
  <si>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</si>
  <si>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</si>
  <si>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</si>
  <si>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</si>
  <si>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</si>
  <si>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</si>
  <si>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</si>
  <si>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</si>
  <si>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</si>
  <si>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</si>
  <si>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</si>
  <si>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</si>
  <si>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</si>
  <si>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</si>
  <si>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</si>
  <si>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</si>
  <si>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</si>
  <si>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</si>
  <si>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</si>
  <si>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</si>
  <si>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</si>
  <si>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</si>
  <si>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</si>
  <si>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</si>
  <si>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</si>
  <si>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</si>
  <si>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</si>
  <si>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</si>
  <si>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</si>
  <si>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</si>
  <si>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</si>
  <si>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</si>
  <si>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</si>
  <si>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</si>
  <si>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</si>
  <si>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</si>
  <si>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</si>
  <si>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</si>
  <si>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</si>
  <si>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</si>
  <si>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</si>
  <si>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</si>
  <si>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</si>
  <si>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</si>
  <si>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</si>
  <si>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</si>
  <si>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</si>
  <si>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</si>
  <si>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</si>
  <si>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</si>
  <si>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</si>
  <si>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</si>
  <si>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</si>
  <si>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</si>
  <si>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</si>
  <si>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</si>
  <si>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</si>
  <si>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</si>
  <si>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</si>
  <si>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</si>
  <si>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</si>
  <si>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</si>
  <si>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</si>
  <si>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</si>
  <si>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</si>
  <si>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</si>
  <si>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</si>
  <si>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</si>
  <si>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</si>
  <si>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</si>
  <si>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</si>
  <si>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</si>
  <si>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</si>
  <si>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</si>
  <si>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</si>
  <si>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</si>
  <si>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</si>
  <si>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</si>
  <si>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</si>
  <si>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</si>
  <si>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</si>
  <si>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</si>
  <si>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</si>
  <si>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</si>
  <si>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</si>
  <si>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</si>
  <si>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</si>
  <si>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</si>
  <si>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</si>
  <si>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</si>
  <si>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</si>
  <si>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</si>
  <si>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</si>
  <si>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</si>
  <si>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</si>
  <si>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</si>
  <si>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</si>
  <si>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</si>
  <si>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</si>
  <si>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</si>
  <si>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</si>
  <si>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</si>
  <si>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</si>
  <si>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</si>
  <si>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</si>
  <si>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</si>
  <si>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</si>
  <si>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</si>
  <si>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</si>
  <si>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</si>
  <si>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</si>
  <si>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</si>
  <si>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</si>
  <si>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</si>
  <si>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</si>
  <si>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</si>
  <si>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</si>
  <si>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</si>
  <si>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</si>
  <si>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</si>
  <si>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</si>
  <si>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</si>
  <si>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</si>
  <si>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</si>
  <si>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</si>
  <si>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</si>
  <si>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</si>
  <si>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</si>
  <si>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</si>
  <si>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</si>
  <si>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</si>
  <si>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</si>
  <si>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</si>
  <si>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</si>
  <si>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</si>
  <si>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</si>
  <si>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</si>
  <si>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</si>
  <si>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</si>
  <si>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</si>
  <si>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</si>
  <si>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</si>
  <si>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</si>
  <si>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</si>
  <si>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</si>
  <si>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</si>
  <si>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</si>
  <si>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</si>
  <si>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</si>
  <si>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</si>
  <si>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</si>
  <si>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</si>
  <si>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</si>
  <si>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</si>
  <si>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</si>
  <si>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</si>
  <si>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</si>
  <si>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</si>
  <si>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</si>
  <si>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</si>
  <si>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</si>
  <si>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</si>
  <si>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</si>
  <si>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</si>
  <si>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</si>
  <si>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</si>
  <si>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</si>
  <si>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</si>
  <si>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</si>
  <si>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</si>
  <si>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</si>
  <si>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</si>
  <si>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</si>
  <si>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</si>
  <si>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</si>
  <si>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</si>
  <si>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</si>
  <si>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</si>
  <si>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</si>
  <si>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</si>
  <si>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</si>
  <si>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</si>
  <si>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</si>
  <si>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</si>
  <si>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</si>
  <si>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</si>
  <si>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</si>
  <si>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</si>
  <si>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</si>
  <si>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</si>
  <si>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</si>
  <si>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</si>
  <si>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</si>
  <si>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</si>
  <si>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</si>
  <si>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</si>
  <si>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</si>
  <si>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</si>
  <si>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</si>
  <si>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</si>
  <si>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</si>
  <si>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</si>
  <si>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</si>
  <si>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</si>
  <si>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</si>
  <si>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</si>
  <si>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</si>
  <si>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</si>
  <si>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</si>
  <si>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</si>
  <si>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</si>
  <si>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</si>
  <si>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</si>
  <si>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</si>
  <si>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</si>
  <si>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</si>
  <si>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</si>
  <si>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</si>
  <si>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</si>
  <si>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</si>
  <si>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</si>
  <si>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</si>
  <si>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</si>
  <si>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</si>
  <si>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</si>
  <si>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</si>
  <si>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</si>
  <si>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</si>
  <si>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</si>
  <si>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</si>
  <si>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</si>
  <si>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</si>
  <si>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</si>
  <si>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</si>
  <si>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</si>
  <si>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</si>
  <si>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</si>
  <si>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</si>
  <si>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</si>
  <si>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</si>
  <si>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</si>
  <si>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</si>
  <si>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</si>
  <si>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</si>
  <si>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</si>
  <si>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</si>
  <si>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</si>
  <si>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</si>
  <si>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</si>
  <si>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</si>
  <si>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</si>
  <si>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</si>
  <si>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</si>
  <si>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</si>
  <si>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</si>
  <si>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</si>
  <si>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</si>
  <si>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</si>
  <si>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</si>
  <si>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</si>
  <si>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</si>
  <si>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</si>
  <si>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</si>
  <si>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</si>
  <si>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</si>
  <si>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</si>
  <si>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</si>
  <si>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</si>
  <si>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</si>
  <si>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</si>
  <si>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</si>
  <si>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</si>
  <si>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</si>
  <si>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</si>
  <si>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</si>
  <si>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</si>
  <si>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</si>
  <si>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</si>
  <si>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</si>
  <si>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</si>
  <si>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</si>
  <si>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</si>
  <si>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</si>
  <si>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</si>
  <si>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</si>
  <si>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</si>
  <si>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</si>
  <si>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</si>
  <si>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</si>
  <si>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</si>
  <si>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</si>
  <si>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</si>
  <si>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</si>
  <si>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</si>
  <si>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</si>
  <si>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</si>
  <si>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</si>
  <si>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</si>
  <si>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</si>
  <si>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</si>
  <si>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</si>
  <si>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</si>
  <si>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</si>
  <si>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</si>
  <si>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</si>
  <si>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</si>
  <si>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</si>
  <si>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</si>
  <si>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</si>
  <si>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</si>
  <si>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</si>
  <si>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</si>
  <si>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</si>
  <si>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</si>
  <si>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</si>
  <si>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</si>
  <si>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</si>
  <si>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</si>
  <si>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</si>
  <si>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</si>
  <si>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</si>
  <si>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</si>
  <si>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</si>
  <si>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</si>
  <si>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</si>
  <si>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</si>
  <si>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</si>
  <si>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</si>
  <si>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</si>
  <si>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</si>
  <si>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</si>
  <si>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</si>
  <si>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</si>
  <si>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</si>
  <si>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</si>
  <si>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</si>
  <si>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</si>
  <si>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</si>
  <si>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</si>
  <si>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</si>
  <si>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</si>
  <si>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</si>
  <si>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</si>
  <si>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</si>
  <si>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</si>
  <si>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</si>
  <si>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</si>
  <si>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</si>
  <si>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</si>
  <si>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</si>
  <si>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</si>
  <si>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</si>
  <si>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</si>
  <si>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</si>
  <si>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</si>
  <si>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</si>
  <si>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</si>
  <si>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</si>
  <si>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</si>
  <si>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</si>
  <si>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</si>
  <si>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</si>
  <si>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</si>
  <si>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</si>
  <si>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</si>
  <si>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</si>
  <si>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</si>
  <si>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</si>
  <si>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</si>
  <si>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</si>
  <si>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</si>
  <si>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</si>
  <si>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</si>
  <si>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</si>
  <si>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</si>
  <si>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</si>
  <si>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</si>
  <si>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</si>
  <si>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</si>
  <si>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</si>
  <si>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</si>
  <si>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</si>
  <si>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</si>
  <si>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</si>
  <si>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</si>
  <si>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</si>
  <si>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</si>
  <si>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</si>
  <si>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</si>
  <si>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</si>
  <si>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</si>
  <si>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</si>
  <si>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</si>
  <si>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</si>
  <si>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</si>
  <si>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</si>
  <si>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</si>
  <si>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</si>
  <si>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</si>
  <si>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</si>
  <si>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</si>
  <si>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</si>
  <si>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</si>
  <si>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</si>
  <si>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</si>
  <si>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</si>
  <si>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</si>
  <si>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</si>
  <si>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</si>
  <si>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</si>
  <si>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</si>
  <si>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</si>
  <si>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</si>
  <si>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</si>
  <si>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</si>
  <si>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</si>
  <si>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</si>
  <si>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</si>
  <si>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</si>
  <si>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</si>
  <si>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</si>
  <si>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</si>
  <si>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</si>
  <si>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</si>
  <si>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</si>
  <si>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</si>
  <si>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</si>
  <si>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</si>
  <si>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</si>
  <si>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</si>
  <si>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</si>
  <si>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</si>
  <si>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</si>
  <si>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</si>
  <si>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</si>
  <si>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</si>
  <si>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</si>
  <si>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</si>
  <si>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</si>
  <si>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</si>
  <si>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</si>
  <si>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</si>
  <si>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</si>
  <si>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</si>
  <si>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</si>
  <si>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</si>
  <si>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</si>
  <si>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</si>
  <si>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</si>
  <si>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</si>
  <si>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</si>
  <si>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</si>
  <si>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</si>
  <si>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</si>
  <si>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</si>
  <si>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</si>
  <si>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</si>
  <si>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</si>
  <si>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</si>
  <si>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</si>
  <si>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</si>
  <si>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</si>
  <si>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</si>
  <si>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</si>
  <si>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</si>
  <si>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</si>
  <si>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</si>
  <si>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</si>
  <si>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</si>
  <si>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</si>
  <si>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</si>
  <si>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</si>
  <si>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</si>
  <si>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</si>
  <si>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</si>
  <si>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</si>
  <si>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</si>
  <si>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</si>
  <si>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</si>
  <si>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</si>
  <si>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</si>
  <si>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</si>
  <si>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</si>
  <si>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</si>
  <si>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</si>
  <si>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</si>
  <si>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</si>
  <si>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</si>
  <si>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</si>
  <si>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</si>
  <si>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</si>
  <si>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</si>
  <si>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</si>
  <si>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</si>
  <si>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</si>
  <si>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</si>
  <si>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</si>
  <si>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</si>
  <si>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</si>
  <si>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</si>
  <si>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</si>
  <si>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</si>
  <si>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</si>
  <si>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</si>
  <si>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</si>
  <si>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</si>
  <si>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</si>
  <si>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</si>
  <si>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</si>
  <si>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</si>
  <si>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</si>
  <si>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</si>
  <si>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</si>
  <si>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</si>
  <si>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</si>
  <si>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</si>
  <si>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</si>
  <si>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</si>
  <si>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</si>
  <si>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</si>
  <si>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</si>
  <si>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</si>
  <si>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</si>
  <si>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</si>
  <si>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</si>
  <si>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</si>
  <si>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</si>
  <si>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</si>
  <si>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</si>
  <si>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</si>
  <si>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</si>
  <si>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</si>
  <si>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</si>
  <si>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</si>
  <si>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</si>
  <si>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</si>
  <si>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</si>
  <si>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</si>
  <si>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</si>
  <si>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</si>
  <si>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</si>
  <si>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</si>
  <si>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</si>
  <si>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</si>
  <si>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</si>
  <si>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</si>
  <si>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</si>
  <si>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</si>
  <si>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</si>
  <si>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</si>
  <si>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</si>
  <si>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</si>
  <si>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</si>
  <si>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</si>
  <si>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</si>
  <si>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</si>
  <si>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</si>
  <si>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</si>
  <si>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</si>
  <si>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</si>
  <si>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</si>
  <si>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</si>
  <si>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</si>
  <si>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</si>
  <si>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</si>
  <si>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</si>
  <si>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</si>
  <si>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</si>
  <si>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</si>
  <si>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</si>
  <si>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</si>
  <si>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</si>
  <si>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</si>
  <si>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</si>
  <si>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</si>
  <si>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</si>
  <si>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</si>
  <si>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</si>
  <si>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</si>
  <si>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</si>
  <si>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</si>
  <si>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</si>
  <si>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</si>
  <si>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</si>
  <si>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</si>
  <si>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</si>
  <si>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</si>
  <si>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</si>
  <si>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</si>
  <si>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</si>
  <si>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</si>
  <si>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</si>
  <si>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</si>
  <si>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</si>
  <si>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</si>
  <si>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</si>
  <si>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</si>
  <si>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</si>
  <si>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</si>
  <si>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</si>
  <si>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</si>
  <si>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</si>
  <si>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</si>
  <si>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</si>
  <si>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</si>
  <si>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</si>
  <si>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</si>
  <si>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</si>
  <si>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</si>
  <si>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</si>
  <si>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</si>
  <si>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</si>
  <si>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</si>
  <si>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</si>
  <si>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</si>
  <si>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</si>
  <si>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</si>
  <si>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</si>
  <si>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</si>
  <si>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</si>
  <si>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</si>
  <si>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</si>
  <si>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</si>
  <si>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</si>
  <si>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</si>
  <si>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</si>
  <si>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</si>
  <si>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</si>
  <si>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</si>
  <si>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</si>
  <si>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</si>
  <si>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</si>
  <si>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</si>
  <si>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</si>
  <si>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</si>
  <si>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</si>
  <si>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</si>
  <si>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</si>
  <si>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</si>
  <si>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</si>
  <si>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</si>
  <si>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</si>
  <si>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</si>
  <si>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</si>
  <si>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</si>
  <si>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</si>
  <si>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</si>
  <si>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</si>
  <si>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</si>
  <si>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</si>
  <si>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</si>
  <si>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</si>
  <si>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</si>
  <si>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</si>
  <si>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</si>
  <si>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</si>
  <si>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</si>
  <si>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</si>
  <si>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</si>
  <si>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</si>
  <si>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</si>
  <si>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</si>
  <si>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</si>
  <si>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</si>
  <si>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</si>
  <si>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</si>
  <si>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</si>
  <si>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</si>
  <si>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</si>
  <si>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</si>
  <si>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</si>
  <si>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</si>
  <si>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</si>
  <si>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</si>
  <si>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</si>
  <si>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</si>
  <si>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</si>
  <si>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</si>
  <si>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</si>
  <si>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</si>
  <si>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</si>
  <si>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</si>
  <si>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</si>
  <si>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</si>
  <si>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</si>
  <si>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</si>
  <si>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</si>
  <si>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</si>
  <si>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</si>
  <si>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</si>
  <si>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</si>
  <si>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</si>
  <si>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</si>
  <si>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</si>
  <si>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</si>
  <si>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</si>
  <si>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</si>
  <si>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</si>
  <si>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</si>
  <si>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</si>
  <si>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</si>
  <si>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</si>
  <si>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</si>
  <si>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</si>
  <si>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</si>
  <si>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</si>
  <si>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</si>
  <si>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</si>
  <si>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</si>
  <si>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</si>
  <si>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</si>
  <si>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</si>
  <si>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</si>
  <si>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</si>
  <si>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</si>
  <si>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</si>
  <si>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</si>
  <si>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</si>
  <si>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</si>
  <si>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</si>
  <si>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</si>
  <si>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</si>
  <si>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</si>
  <si>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</si>
  <si>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</si>
  <si>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</si>
  <si>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</si>
  <si>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</si>
  <si>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</si>
  <si>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</si>
  <si>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</si>
  <si>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</si>
  <si>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</si>
  <si>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</si>
  <si>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</si>
  <si>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</si>
  <si>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</si>
  <si>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</si>
  <si>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</si>
  <si>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</si>
  <si>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</si>
  <si>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</si>
  <si>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</si>
  <si>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</si>
  <si>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</si>
  <si>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</si>
  <si>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</si>
  <si>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</si>
  <si>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</si>
  <si>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</si>
  <si>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</si>
  <si>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</si>
  <si>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</si>
  <si>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</si>
  <si>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</si>
  <si>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</si>
  <si>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</si>
  <si>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</si>
  <si>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</si>
  <si>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</si>
  <si>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</si>
  <si>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</si>
  <si>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</si>
  <si>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</si>
  <si>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</si>
  <si>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</si>
  <si>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</si>
  <si>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</si>
  <si>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</si>
  <si>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</si>
  <si>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</si>
  <si>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</si>
  <si>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</si>
  <si>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</si>
  <si>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</si>
  <si>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</si>
  <si>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</si>
  <si>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</si>
  <si>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</si>
  <si>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</si>
  <si>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</si>
  <si>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</si>
  <si>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</si>
  <si>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</si>
  <si>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</si>
  <si>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</si>
  <si>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</si>
  <si>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</si>
  <si>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</si>
  <si>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</si>
  <si>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</si>
  <si>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</si>
  <si>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</si>
  <si>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</si>
  <si>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</si>
  <si>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</si>
  <si>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</si>
  <si>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</si>
  <si>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</si>
  <si>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</si>
  <si>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</si>
  <si>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</si>
  <si>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</si>
  <si>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</si>
  <si>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</si>
  <si>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</si>
  <si>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</si>
  <si>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</si>
  <si>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</si>
  <si>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</si>
  <si>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</si>
  <si>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</si>
  <si>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</si>
  <si>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</si>
  <si>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</si>
  <si>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</si>
  <si>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</si>
  <si>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</si>
  <si>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</si>
  <si>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</si>
  <si>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</si>
  <si>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</si>
  <si>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</si>
  <si>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</si>
  <si>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</si>
  <si>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</si>
  <si>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</si>
  <si>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</si>
  <si>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</si>
  <si>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</si>
  <si>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</si>
  <si>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</si>
  <si>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</si>
  <si>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</si>
  <si>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</si>
  <si>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</si>
  <si>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</si>
  <si>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</si>
  <si>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</si>
  <si>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</si>
  <si>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</si>
  <si>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</si>
  <si>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</si>
  <si>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</si>
  <si>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</si>
  <si>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</si>
  <si>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</si>
  <si>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</si>
  <si>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</si>
  <si>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</si>
  <si>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</si>
  <si>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</si>
  <si>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</si>
  <si>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</si>
  <si>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</si>
  <si>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</si>
  <si>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</si>
  <si>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</si>
  <si>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</si>
  <si>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</si>
  <si>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</si>
  <si>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</si>
  <si>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</si>
  <si>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</si>
  <si>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</si>
  <si>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</si>
  <si>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</si>
  <si>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</si>
  <si>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</si>
  <si>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</si>
  <si>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</si>
  <si>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</si>
  <si>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</si>
  <si>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</si>
  <si>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</si>
  <si>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</si>
  <si>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</si>
  <si>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</si>
  <si>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</si>
  <si>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</si>
  <si>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</si>
  <si>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</si>
  <si>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</si>
  <si>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</si>
  <si>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</si>
  <si>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</si>
  <si>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</si>
  <si>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</si>
  <si>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</si>
  <si>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</si>
  <si>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</si>
  <si>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</si>
  <si>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</si>
  <si>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</si>
  <si>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</si>
  <si>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</si>
  <si>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</si>
  <si>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</si>
  <si>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</si>
  <si>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</si>
  <si>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</si>
  <si>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</si>
  <si>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</si>
  <si>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</si>
  <si>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</si>
  <si>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</si>
  <si>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</si>
  <si>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</si>
  <si>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</si>
  <si>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</si>
  <si>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</si>
  <si>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</si>
  <si>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</si>
  <si>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</si>
  <si>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</si>
  <si>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</si>
  <si>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</si>
  <si>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</si>
  <si>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</si>
  <si>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</si>
  <si>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</si>
  <si>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</si>
  <si>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</si>
  <si>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</si>
  <si>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</si>
  <si>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</si>
  <si>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</si>
  <si>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</si>
  <si>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</si>
  <si>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</si>
  <si>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</si>
  <si>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</si>
  <si>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</si>
  <si>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</si>
  <si>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</si>
  <si>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</si>
  <si>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</si>
  <si>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</si>
  <si>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</si>
  <si>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</si>
  <si>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</si>
  <si>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</si>
  <si>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</si>
  <si>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</si>
  <si>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</si>
  <si>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</si>
  <si>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</si>
  <si>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</si>
  <si>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</si>
  <si>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</si>
  <si>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</si>
  <si>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</si>
  <si>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</si>
  <si>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</si>
  <si>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</si>
  <si>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</si>
  <si>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</si>
  <si>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</si>
  <si>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</si>
  <si>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</si>
  <si>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</si>
  <si>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</si>
  <si>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</si>
  <si>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</si>
  <si>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</si>
  <si>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</si>
  <si>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</si>
  <si>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</si>
  <si>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</si>
  <si>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</si>
  <si>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</si>
  <si>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</si>
  <si>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</si>
  <si>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</si>
  <si>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</si>
  <si>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</si>
  <si>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</si>
  <si>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</si>
  <si>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</si>
  <si>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</si>
  <si>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</si>
  <si>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</si>
  <si>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</si>
  <si>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</si>
  <si>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</si>
  <si>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</si>
  <si>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</si>
  <si>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</si>
  <si>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</si>
  <si>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</si>
  <si>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</si>
  <si>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</si>
  <si>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</si>
  <si>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</si>
  <si>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</si>
  <si>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</si>
  <si>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</si>
  <si>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</si>
  <si>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</si>
  <si>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</si>
  <si>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</si>
  <si>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</si>
  <si>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</si>
  <si>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</si>
  <si>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</si>
  <si>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</si>
  <si>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</si>
  <si>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</si>
  <si>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</si>
  <si>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</si>
  <si>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</si>
  <si>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</si>
  <si>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</si>
  <si>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</si>
  <si>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</si>
  <si>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</si>
  <si>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</si>
  <si>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</si>
  <si>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</si>
  <si>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</si>
  <si>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</si>
  <si>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</si>
  <si>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</si>
  <si>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</si>
  <si>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</si>
  <si>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</si>
  <si>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</si>
  <si>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</si>
  <si>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</si>
  <si>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</si>
  <si>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</si>
  <si>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</si>
  <si>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</si>
  <si>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</si>
  <si>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</si>
  <si>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</si>
  <si>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</si>
  <si>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</si>
  <si>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</si>
  <si>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</si>
  <si>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</si>
  <si>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</si>
  <si>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</si>
  <si>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</si>
  <si>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</si>
  <si>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</si>
  <si>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</si>
  <si>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</si>
  <si>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</si>
  <si>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</si>
  <si>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</si>
  <si>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</si>
  <si>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</si>
  <si>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</si>
  <si>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</si>
  <si>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</si>
  <si>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</si>
  <si>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</si>
  <si>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</si>
  <si>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</si>
  <si>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</si>
  <si>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</si>
  <si>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</si>
  <si>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</si>
  <si>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</si>
  <si>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</si>
  <si>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</si>
  <si>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</si>
  <si>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</si>
  <si>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</si>
  <si>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</si>
  <si>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</si>
  <si>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</si>
  <si>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</si>
  <si>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</si>
  <si>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</si>
  <si>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</si>
  <si>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</si>
  <si>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</si>
  <si>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</si>
  <si>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</si>
  <si>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</si>
  <si>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</si>
  <si>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</si>
  <si>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</si>
  <si>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</si>
  <si>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</si>
  <si>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</si>
  <si>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</si>
  <si>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</si>
  <si>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</si>
  <si>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</si>
  <si>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</si>
  <si>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</si>
  <si>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</si>
  <si>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</si>
  <si>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</si>
  <si>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</si>
  <si>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</si>
  <si>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</si>
  <si>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</si>
  <si>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</si>
  <si>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</si>
  <si>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</si>
  <si>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</si>
  <si>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</si>
  <si>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</si>
  <si>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</si>
  <si>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</si>
  <si>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</si>
  <si>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</si>
  <si>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</si>
  <si>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</si>
  <si>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</si>
  <si>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</si>
  <si>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</si>
  <si>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</si>
  <si>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</si>
  <si>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</si>
  <si>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</si>
  <si>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</si>
  <si>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</si>
  <si>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</si>
  <si>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</si>
  <si>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</si>
  <si>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</si>
  <si>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</si>
  <si>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</si>
  <si>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</si>
  <si>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</si>
  <si>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</si>
  <si>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</si>
  <si>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</si>
  <si>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</si>
  <si>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</si>
  <si>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</si>
  <si>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</si>
  <si>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</si>
  <si>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</si>
  <si>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</si>
  <si>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</si>
  <si>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</si>
  <si>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</si>
  <si>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</si>
  <si>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</si>
  <si>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</si>
  <si>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</si>
  <si>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</si>
  <si>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</si>
  <si>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</si>
  <si>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</si>
  <si>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</si>
  <si>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</si>
  <si>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</si>
  <si>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</si>
  <si>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</si>
  <si>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</si>
  <si>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</si>
  <si>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</si>
  <si>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</si>
  <si>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</si>
  <si>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</si>
  <si>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</si>
  <si>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</si>
  <si>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</si>
  <si>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</si>
  <si>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</si>
  <si>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</si>
  <si>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</si>
  <si>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</si>
  <si>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</si>
  <si>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</si>
  <si>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</si>
  <si>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</si>
  <si>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</si>
  <si>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</si>
  <si>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</si>
  <si>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</si>
  <si>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</si>
  <si>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</si>
  <si>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</si>
  <si>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</si>
  <si>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</si>
  <si>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</si>
  <si>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</si>
  <si>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</si>
  <si>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</si>
  <si>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</si>
  <si>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</si>
  <si>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</si>
  <si>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</si>
  <si>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</si>
  <si>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</si>
  <si>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</si>
  <si>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</si>
  <si>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</si>
  <si>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</si>
  <si>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</si>
  <si>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</si>
  <si>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</si>
  <si>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</si>
  <si>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</si>
  <si>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</si>
  <si>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</si>
  <si>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</si>
  <si>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</si>
  <si>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</si>
  <si>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</si>
  <si>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</si>
  <si>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</si>
  <si>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</si>
  <si>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</si>
  <si>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</si>
  <si>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</si>
  <si>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</si>
  <si>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</si>
  <si>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</si>
  <si>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</si>
  <si>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</si>
  <si>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</si>
  <si>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</si>
  <si>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</si>
  <si>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</si>
  <si>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</si>
  <si>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</si>
  <si>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</si>
  <si>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</si>
  <si>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</si>
  <si>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</si>
  <si>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</si>
  <si>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</si>
  <si>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</si>
  <si>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</si>
  <si>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</si>
  <si>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</si>
  <si>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</si>
  <si>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</si>
  <si>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</si>
  <si>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</si>
  <si>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</si>
  <si>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</si>
  <si>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</si>
  <si>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</si>
  <si>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</si>
  <si>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</si>
  <si>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</si>
  <si>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</si>
  <si>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</si>
  <si>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</si>
  <si>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</si>
  <si>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</si>
  <si>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</si>
  <si>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</si>
  <si>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</si>
  <si>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</si>
  <si>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</si>
  <si>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</si>
  <si>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</si>
  <si>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</si>
  <si>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</si>
  <si>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</si>
  <si>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</si>
  <si>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</si>
  <si>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</si>
  <si>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</si>
  <si>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</si>
  <si>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</si>
  <si>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</si>
  <si>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</si>
  <si>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</si>
  <si>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</si>
  <si>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</si>
  <si>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</si>
  <si>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</si>
  <si>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</si>
  <si>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</si>
  <si>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</si>
  <si>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</si>
  <si>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</si>
  <si>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</si>
  <si>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</si>
  <si>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</si>
  <si>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</si>
  <si>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</si>
  <si>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</si>
  <si>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</si>
  <si>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</si>
  <si>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</si>
  <si>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</si>
  <si>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</si>
  <si>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</si>
  <si>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</si>
  <si>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</si>
  <si>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</si>
  <si>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</si>
  <si>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</si>
  <si>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</si>
  <si>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</si>
  <si>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</si>
  <si>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</si>
  <si>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</si>
  <si>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</si>
  <si>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</si>
  <si>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</si>
  <si>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</si>
  <si>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</si>
  <si>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</si>
  <si>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</si>
  <si>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</si>
  <si>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</si>
  <si>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</si>
  <si>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</si>
  <si>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</si>
  <si>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</si>
  <si>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</si>
  <si>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</si>
  <si>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</si>
  <si>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</si>
  <si>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</si>
  <si>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</si>
  <si>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</si>
  <si>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</si>
  <si>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</si>
  <si>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</si>
  <si>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</si>
  <si>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</si>
  <si>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</si>
  <si>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</si>
  <si>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</si>
  <si>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</si>
  <si>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</si>
  <si>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</si>
  <si>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</si>
  <si>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</si>
  <si>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</si>
  <si>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</si>
  <si>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</si>
  <si>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</si>
  <si>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</si>
  <si>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</si>
  <si>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</si>
  <si>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</si>
  <si>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</si>
  <si>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</si>
  <si>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</si>
  <si>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</si>
  <si>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</si>
  <si>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</si>
  <si>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</si>
  <si>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</si>
  <si>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</si>
  <si>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</si>
  <si>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</si>
  <si>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</si>
  <si>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</si>
  <si>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</si>
  <si>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</si>
  <si>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</si>
  <si>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</si>
  <si>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</si>
  <si>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</si>
  <si>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</si>
  <si>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</si>
  <si>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</si>
  <si>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</si>
  <si>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</si>
  <si>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</si>
  <si>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</si>
  <si>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</si>
  <si>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</si>
  <si>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</si>
  <si>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</si>
  <si>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</si>
  <si>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</si>
  <si>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</si>
  <si>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</si>
  <si>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</si>
  <si>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</si>
  <si>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</si>
  <si>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</si>
  <si>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</si>
  <si>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</si>
  <si>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</si>
  <si>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</si>
  <si>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</si>
  <si>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</si>
  <si>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</si>
  <si>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</si>
  <si>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</si>
  <si>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</si>
  <si>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</si>
  <si>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</si>
  <si>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</si>
  <si>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</si>
  <si>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</si>
  <si>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</si>
  <si>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</si>
  <si>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</si>
  <si>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</si>
  <si>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</si>
  <si>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</si>
  <si>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</si>
  <si>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</si>
  <si>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</si>
  <si>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</si>
  <si>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</si>
  <si>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</si>
  <si>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</si>
  <si>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</si>
  <si>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</si>
  <si>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</si>
  <si>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</si>
  <si>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</si>
  <si>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</si>
  <si>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</si>
  <si>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</si>
  <si>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</si>
  <si>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</si>
  <si>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</si>
  <si>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</si>
  <si>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</si>
  <si>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</si>
  <si>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</si>
  <si>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</si>
  <si>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</si>
  <si>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</si>
  <si>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</si>
  <si>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</si>
  <si>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</si>
  <si>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</si>
  <si>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</si>
  <si>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</si>
  <si>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</si>
  <si>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</si>
  <si>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</si>
  <si>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</si>
  <si>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</si>
  <si>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</si>
  <si>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</si>
  <si>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</si>
  <si>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</si>
  <si>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</si>
  <si>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</si>
  <si>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</si>
  <si>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</si>
  <si>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</si>
  <si>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</si>
  <si>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</si>
  <si>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</si>
  <si>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</si>
  <si>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</si>
  <si>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</si>
  <si>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</si>
  <si>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</si>
  <si>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</si>
  <si>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</si>
  <si>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</si>
  <si>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</si>
  <si>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</si>
  <si>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</si>
  <si>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</si>
  <si>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</si>
  <si>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</si>
  <si>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</si>
  <si>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</si>
  <si>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</si>
  <si>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</si>
  <si>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</si>
  <si>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</si>
  <si>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</si>
  <si>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</si>
  <si>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</si>
  <si>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</si>
  <si>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</si>
  <si>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</si>
  <si>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</si>
  <si>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</si>
  <si>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</si>
  <si>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</si>
  <si>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</si>
  <si>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</si>
  <si>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</si>
  <si>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</si>
  <si>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</si>
  <si>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</si>
  <si>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</si>
  <si>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</si>
  <si>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</si>
  <si>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</si>
  <si>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</si>
  <si>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</si>
  <si>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</si>
  <si>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</si>
  <si>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</si>
  <si>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</si>
  <si>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</si>
  <si>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</si>
  <si>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</si>
  <si>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</si>
  <si>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</si>
  <si>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</si>
  <si>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</si>
  <si>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</si>
  <si>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</si>
  <si>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</si>
  <si>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</si>
  <si>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</si>
  <si>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</si>
  <si>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</si>
  <si>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</si>
  <si>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</si>
  <si>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</si>
  <si>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</si>
  <si>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</si>
  <si>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</si>
  <si>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</si>
  <si>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</si>
  <si>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</si>
  <si>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</si>
  <si>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</si>
  <si>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</si>
  <si>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</si>
  <si>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</si>
  <si>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</si>
  <si>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</si>
  <si>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</si>
  <si>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</si>
  <si>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</si>
  <si>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</si>
  <si>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</si>
  <si>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</si>
  <si>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</si>
  <si>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</si>
  <si>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</si>
  <si>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</si>
  <si>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</si>
  <si>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</si>
  <si>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</si>
  <si>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</si>
  <si>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</si>
  <si>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</si>
  <si>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</si>
  <si>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</si>
  <si>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</si>
  <si>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</si>
  <si>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</si>
  <si>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</si>
  <si>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</si>
  <si>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</si>
  <si>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</si>
  <si>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</si>
  <si>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</si>
  <si>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</si>
  <si>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</si>
  <si>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</si>
  <si>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</si>
  <si>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</si>
  <si>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</si>
  <si>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</si>
  <si>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</si>
  <si>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</si>
  <si>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</si>
  <si>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</si>
  <si>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</si>
  <si>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</si>
  <si>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</si>
  <si>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</si>
  <si>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</si>
  <si>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</si>
  <si>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</si>
  <si>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</si>
  <si>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</si>
  <si>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</si>
  <si>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</si>
  <si>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</si>
  <si>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</si>
  <si>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</si>
  <si>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</si>
  <si>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</si>
  <si>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</si>
  <si>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</si>
  <si>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</si>
  <si>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</si>
  <si>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</si>
  <si>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</si>
  <si>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</si>
  <si>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</si>
  <si>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</si>
  <si>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</si>
  <si>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</si>
  <si>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</si>
  <si>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</si>
  <si>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</si>
  <si>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</si>
  <si>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</si>
  <si>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</si>
  <si>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</si>
  <si>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</si>
  <si>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</si>
  <si>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</si>
  <si>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</si>
  <si>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</si>
  <si>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</si>
  <si>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</si>
  <si>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</si>
  <si>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</si>
  <si>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</si>
  <si>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</si>
  <si>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</si>
  <si>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</si>
  <si>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</si>
  <si>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</si>
  <si>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</si>
  <si>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</si>
  <si>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</si>
  <si>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</si>
  <si>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</si>
  <si>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</si>
  <si>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</si>
  <si>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</si>
  <si>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</si>
  <si>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</si>
  <si>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</si>
  <si>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</si>
  <si>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</si>
  <si>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</si>
  <si>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</si>
  <si>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</si>
  <si>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</si>
  <si>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</si>
  <si>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</si>
  <si>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</si>
  <si>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</si>
  <si>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</si>
  <si>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</si>
  <si>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</si>
  <si>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</si>
  <si>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</si>
  <si>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</si>
  <si>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</si>
  <si>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</si>
  <si>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</si>
  <si>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</si>
  <si>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</si>
  <si>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</si>
  <si>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</si>
  <si>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</si>
  <si>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</si>
  <si>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</si>
  <si>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</si>
  <si>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</si>
  <si>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</si>
  <si>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</si>
  <si>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</si>
  <si>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</si>
  <si>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</si>
  <si>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</si>
  <si>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</si>
  <si>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</si>
  <si>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</si>
  <si>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</si>
  <si>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</si>
  <si>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</si>
  <si>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</si>
  <si>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</si>
  <si>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</si>
  <si>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</si>
  <si>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</si>
  <si>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</si>
  <si>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</si>
  <si>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</si>
  <si>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</si>
  <si>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</si>
  <si>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</si>
  <si>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</si>
  <si>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</si>
  <si>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</si>
  <si>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</si>
  <si>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</si>
  <si>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</si>
  <si>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</si>
  <si>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</si>
  <si>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</si>
  <si>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</si>
  <si>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</si>
  <si>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</si>
  <si>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</si>
  <si>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</si>
  <si>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</si>
  <si>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</si>
  <si>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</si>
  <si>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</si>
  <si>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</si>
  <si>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</si>
  <si>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</si>
  <si>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</si>
  <si>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</si>
  <si>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</si>
  <si>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</si>
  <si>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</si>
  <si>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</si>
  <si>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</si>
  <si>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</si>
  <si>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</si>
  <si>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</si>
  <si>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</si>
  <si>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</si>
  <si>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</si>
  <si>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</si>
  <si>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</si>
  <si>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</si>
  <si>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</si>
  <si>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</si>
  <si>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</si>
  <si>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</si>
  <si>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</si>
  <si>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</si>
  <si>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</si>
  <si>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</si>
  <si>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</si>
  <si>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</si>
  <si>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</si>
  <si>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</si>
  <si>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</si>
  <si>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</si>
  <si>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</si>
  <si>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</si>
  <si>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</si>
  <si>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</si>
  <si>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</si>
  <si>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</si>
  <si>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</si>
  <si>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</si>
  <si>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</si>
  <si>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</si>
  <si>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</si>
  <si>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</si>
  <si>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</si>
  <si>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</si>
  <si>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</si>
  <si>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</si>
  <si>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</si>
  <si>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</si>
  <si>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</si>
  <si>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</si>
  <si>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</si>
  <si>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</si>
  <si>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</si>
  <si>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</si>
  <si>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</si>
  <si>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</si>
  <si>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</si>
  <si>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</si>
  <si>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</si>
  <si>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</si>
  <si>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</si>
  <si>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</si>
  <si>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</si>
  <si>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</si>
  <si>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</si>
  <si>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</si>
  <si>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</si>
  <si>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</si>
  <si>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</si>
  <si>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</si>
  <si>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</si>
  <si>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</si>
  <si>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</si>
  <si>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</si>
  <si>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</si>
  <si>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</si>
  <si>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</si>
  <si>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</si>
  <si>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</si>
  <si>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</si>
  <si>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</si>
  <si>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</si>
  <si>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</si>
  <si>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</si>
  <si>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</si>
  <si>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</si>
  <si>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</si>
  <si>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</si>
  <si>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</si>
  <si>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</si>
  <si>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</si>
  <si>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</si>
  <si>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</si>
  <si>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</si>
  <si>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</si>
  <si>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</si>
  <si>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</si>
  <si>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</si>
  <si>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</si>
  <si>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</si>
  <si>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</si>
  <si>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</si>
  <si>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</si>
  <si>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</si>
  <si>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</si>
  <si>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</si>
  <si>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</si>
  <si>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</si>
  <si>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</si>
  <si>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</si>
  <si>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</si>
  <si>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</si>
  <si>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</si>
  <si>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</si>
  <si>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</si>
  <si>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</si>
  <si>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</si>
  <si>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</si>
  <si>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</si>
  <si>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</si>
  <si>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</si>
  <si>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</si>
  <si>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</si>
  <si>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</si>
  <si>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</si>
  <si>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</si>
  <si>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</si>
  <si>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</si>
  <si>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</si>
  <si>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</si>
  <si>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</si>
  <si>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</si>
  <si>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</si>
  <si>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</si>
  <si>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</si>
  <si>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</si>
  <si>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</si>
  <si>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</si>
  <si>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</si>
  <si>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</si>
  <si>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</si>
  <si>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</si>
  <si>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</si>
  <si>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</si>
  <si>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</si>
  <si>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</si>
  <si>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</si>
  <si>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</si>
  <si>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</si>
  <si>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</si>
  <si>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</si>
  <si>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</si>
  <si>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</si>
  <si>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</si>
  <si>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</si>
  <si>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</si>
  <si>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</si>
  <si>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</si>
  <si>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</si>
  <si>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</si>
  <si>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</si>
  <si>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</si>
  <si>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</si>
  <si>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</si>
  <si>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</si>
  <si>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</si>
  <si>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</si>
  <si>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</si>
  <si>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</si>
  <si>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</si>
  <si>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</si>
  <si>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</si>
  <si>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</si>
  <si>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</si>
  <si>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</si>
  <si>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</si>
  <si>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</si>
  <si>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</si>
  <si>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</si>
  <si>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</si>
  <si>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</si>
  <si>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</si>
  <si>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</si>
  <si>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</si>
  <si>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</si>
  <si>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</si>
  <si>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</si>
  <si>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</si>
  <si>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</si>
  <si>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</si>
  <si>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</si>
  <si>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</si>
  <si>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</si>
  <si>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</si>
  <si>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</si>
  <si>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</si>
  <si>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</si>
  <si>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</si>
  <si>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</si>
  <si>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</si>
  <si>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</si>
  <si>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</si>
  <si>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</si>
  <si>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</si>
  <si>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</si>
  <si>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</si>
  <si>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</si>
  <si>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</si>
  <si>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</si>
  <si>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</si>
  <si>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</si>
  <si>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</si>
  <si>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</si>
  <si>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</si>
  <si>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</si>
  <si>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</si>
  <si>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</si>
  <si>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</si>
  <si>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</si>
  <si>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</si>
  <si>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</si>
  <si>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</si>
  <si>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</si>
  <si>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</si>
  <si>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</si>
  <si>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</si>
  <si>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</si>
  <si>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</si>
  <si>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</si>
  <si>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</si>
  <si>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</si>
  <si>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</si>
  <si>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</si>
  <si>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</si>
  <si>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</si>
  <si>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</si>
  <si>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</si>
  <si>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</si>
  <si>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</si>
  <si>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</si>
  <si>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</si>
  <si>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</si>
  <si>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</si>
  <si>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</si>
  <si>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</si>
  <si>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</si>
  <si>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</si>
  <si>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</si>
  <si>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</si>
  <si>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</si>
  <si>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</si>
  <si>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</si>
  <si>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</si>
  <si>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</si>
  <si>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</si>
  <si>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</si>
  <si>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</si>
  <si>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</si>
  <si>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</si>
  <si>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</si>
  <si>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</si>
  <si>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</si>
  <si>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</si>
  <si>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</si>
  <si>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</si>
  <si>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</si>
  <si>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</si>
  <si>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</si>
  <si>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</si>
  <si>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</si>
  <si>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</si>
  <si>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</si>
  <si>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</si>
  <si>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</si>
  <si>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</si>
  <si>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</si>
  <si>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</si>
  <si>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</si>
  <si>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</si>
  <si>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</si>
  <si>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</si>
  <si>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</si>
  <si>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</si>
  <si>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</si>
  <si>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</si>
  <si>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</si>
  <si>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</si>
  <si>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</si>
  <si>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</si>
  <si>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</si>
  <si>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</si>
  <si>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</si>
  <si>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</si>
  <si>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</si>
  <si>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</si>
  <si>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</si>
  <si>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</si>
  <si>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</si>
  <si>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</si>
  <si>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</si>
  <si>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</si>
  <si>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</si>
  <si>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</si>
  <si>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</si>
  <si>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</si>
  <si>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</si>
  <si>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</si>
  <si>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</si>
  <si>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</si>
  <si>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</si>
  <si>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</si>
  <si>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</si>
  <si>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</si>
  <si>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</si>
  <si>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</si>
  <si>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</si>
  <si>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</si>
  <si>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</si>
  <si>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</si>
  <si>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</si>
  <si>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</si>
  <si>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</si>
  <si>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</si>
  <si>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</si>
  <si>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</si>
  <si>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</si>
  <si>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</si>
  <si>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</si>
  <si>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</si>
  <si>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</si>
  <si>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</si>
  <si>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</si>
  <si>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</si>
  <si>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</si>
  <si>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</si>
  <si>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</si>
  <si>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</si>
  <si>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</si>
  <si>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</si>
  <si>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</si>
  <si>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</si>
  <si>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</si>
  <si>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</si>
  <si>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</si>
  <si>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</si>
  <si>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</si>
  <si>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</si>
  <si>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</si>
  <si>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</si>
  <si>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</si>
  <si>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</si>
  <si>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</si>
  <si>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</si>
  <si>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</si>
  <si>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</si>
  <si>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</si>
  <si>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</si>
  <si>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</si>
  <si>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</si>
  <si>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</si>
  <si>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</si>
  <si>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</si>
  <si>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</si>
  <si>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</si>
  <si>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</si>
  <si>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</si>
  <si>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</si>
  <si>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</si>
  <si>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</si>
  <si>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</si>
  <si>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</si>
  <si>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</si>
  <si>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</si>
  <si>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</si>
  <si>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</si>
  <si>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</si>
  <si>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</si>
  <si>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</si>
  <si>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</si>
  <si>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</si>
  <si>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</si>
  <si>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</si>
  <si>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</si>
  <si>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</si>
  <si>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</si>
  <si>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</si>
  <si>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</si>
  <si>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</si>
  <si>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</si>
  <si>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</si>
  <si>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</si>
  <si>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</si>
  <si>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</si>
  <si>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</si>
  <si>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</si>
  <si>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</si>
  <si>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</si>
  <si>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</si>
  <si>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</si>
  <si>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</si>
  <si>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</si>
  <si>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</si>
  <si>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</si>
  <si>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</si>
  <si>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</si>
  <si>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</si>
  <si>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</si>
  <si>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</si>
  <si>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</si>
  <si>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</si>
  <si>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</si>
  <si>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</si>
  <si>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</si>
  <si>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</si>
  <si>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</si>
  <si>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</si>
  <si>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</si>
  <si>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</si>
  <si>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</si>
  <si>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</si>
  <si>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</si>
  <si>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</si>
  <si>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</si>
  <si>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</si>
  <si>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</si>
  <si>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</si>
  <si>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</si>
  <si>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</si>
  <si>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</si>
  <si>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</si>
  <si>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</si>
  <si>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</si>
  <si>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</si>
  <si>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</si>
  <si>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</si>
  <si>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</si>
  <si>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</si>
  <si>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</si>
  <si>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</si>
  <si>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</si>
  <si>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</si>
  <si>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</si>
  <si>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</si>
  <si>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</si>
  <si>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</si>
  <si>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</si>
  <si>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</si>
  <si>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</si>
  <si>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</si>
  <si>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</si>
  <si>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</si>
  <si>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</si>
  <si>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</si>
  <si>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</si>
  <si>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</si>
  <si>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</si>
  <si>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</si>
  <si>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</si>
  <si>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</si>
  <si>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</si>
  <si>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</si>
  <si>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</si>
  <si>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</si>
  <si>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</si>
  <si>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</si>
  <si>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</si>
  <si>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</si>
  <si>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</si>
  <si>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</si>
  <si>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</si>
  <si>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</si>
  <si>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</si>
  <si>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</si>
  <si>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</si>
  <si>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</si>
  <si>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</si>
  <si>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</si>
  <si>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</si>
  <si>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</si>
  <si>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</si>
  <si>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</si>
  <si>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</si>
  <si>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</si>
  <si>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</si>
  <si>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</si>
  <si>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</si>
  <si>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</si>
  <si>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</si>
  <si>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</si>
  <si>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</si>
  <si>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</si>
  <si>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</si>
  <si>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</si>
  <si>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</si>
  <si>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</si>
  <si>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</si>
  <si>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</si>
  <si>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</si>
  <si>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</si>
  <si>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</si>
  <si>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</si>
  <si>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</si>
  <si>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</si>
  <si>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</si>
  <si>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</si>
  <si>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</si>
  <si>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</si>
  <si>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</si>
  <si>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</si>
  <si>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</si>
  <si>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</si>
  <si>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</si>
  <si>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</si>
  <si>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</si>
  <si>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</si>
  <si>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</si>
  <si>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</si>
  <si>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</si>
  <si>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</si>
  <si>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</si>
  <si>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</si>
  <si>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</si>
  <si>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</si>
  <si>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</si>
  <si>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</si>
  <si>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</si>
  <si>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</si>
  <si>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</si>
  <si>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</si>
  <si>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</si>
  <si>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</si>
  <si>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</si>
  <si>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</si>
  <si>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</si>
  <si>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</si>
  <si>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</si>
  <si>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</si>
  <si>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</si>
  <si>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</si>
  <si>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</si>
  <si>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</si>
  <si>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</si>
  <si>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</si>
  <si>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</si>
  <si>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</si>
  <si>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</si>
  <si>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</si>
  <si>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</si>
  <si>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</si>
  <si>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</si>
  <si>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</si>
  <si>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</si>
  <si>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</si>
  <si>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</si>
  <si>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</si>
  <si>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</si>
  <si>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</si>
  <si>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</si>
  <si>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</si>
  <si>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</si>
  <si>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</si>
  <si>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</si>
  <si>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</si>
  <si>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</si>
  <si>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</si>
  <si>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</si>
  <si>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</si>
  <si>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</si>
  <si>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</si>
  <si>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</si>
  <si>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</si>
  <si>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</si>
  <si>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</si>
  <si>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</si>
  <si>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</si>
  <si>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</si>
  <si>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</si>
  <si>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</si>
  <si>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</si>
  <si>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</si>
  <si>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</si>
  <si>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</si>
  <si>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</si>
  <si>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</si>
  <si>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</si>
  <si>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</si>
  <si>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</si>
  <si>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</si>
  <si>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</si>
  <si>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</si>
  <si>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</si>
  <si>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</si>
  <si>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</si>
  <si>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</si>
  <si>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</si>
  <si>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</si>
  <si>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</si>
  <si>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</si>
  <si>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</si>
  <si>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</si>
  <si>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</si>
  <si>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</si>
  <si>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</si>
  <si>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</si>
  <si>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</si>
  <si>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</si>
  <si>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</si>
  <si>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</si>
  <si>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</si>
  <si>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</si>
  <si>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</si>
  <si>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</si>
  <si>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</si>
  <si>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</si>
  <si>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</si>
  <si>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</si>
  <si>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</si>
  <si>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</si>
  <si>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</si>
  <si>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</si>
  <si>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</si>
  <si>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</si>
  <si>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</si>
  <si>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</si>
  <si>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</si>
  <si>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</si>
  <si>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</si>
  <si>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</si>
  <si>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</si>
  <si>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</si>
  <si>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</si>
  <si>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</si>
  <si>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</si>
  <si>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</si>
  <si>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</si>
  <si>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</si>
  <si>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</si>
  <si>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</si>
  <si>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</si>
  <si>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</si>
  <si>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</si>
  <si>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</si>
  <si>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</si>
  <si>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</si>
  <si>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</si>
  <si>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</si>
  <si>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</si>
  <si>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</si>
  <si>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</si>
  <si>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</si>
  <si>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</si>
  <si>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</si>
  <si>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</si>
  <si>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</si>
  <si>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</si>
  <si>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</si>
  <si>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</si>
  <si>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</si>
  <si>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</si>
  <si>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</si>
  <si>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</si>
  <si>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</si>
  <si>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</si>
  <si>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</si>
  <si>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</si>
  <si>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</si>
  <si>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</si>
  <si>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</si>
  <si>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</si>
  <si>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</si>
  <si>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</si>
  <si>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</si>
  <si>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</si>
  <si>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</si>
  <si>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</si>
  <si>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</si>
  <si>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</si>
  <si>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</si>
  <si>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</si>
  <si>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</si>
  <si>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</si>
  <si>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</si>
  <si>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</si>
  <si>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</si>
  <si>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</si>
  <si>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</si>
  <si>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</si>
  <si>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</si>
  <si>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</si>
  <si>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</si>
  <si>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</si>
  <si>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</si>
  <si>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</si>
  <si>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</si>
  <si>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</si>
  <si>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</si>
  <si>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</si>
  <si>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</si>
  <si>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</si>
  <si>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</si>
  <si>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</si>
  <si>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</si>
  <si>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</si>
  <si>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</si>
  <si>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</si>
  <si>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</si>
  <si>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</si>
  <si>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</si>
  <si>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</si>
  <si>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</si>
  <si>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</si>
  <si>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</si>
  <si>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</si>
  <si>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</si>
  <si>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</si>
  <si>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</si>
  <si>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</si>
  <si>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</si>
  <si>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</si>
  <si>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</si>
  <si>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</si>
  <si>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</si>
  <si>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</si>
  <si>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</si>
  <si>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</si>
  <si>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</si>
  <si>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</si>
  <si>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</si>
  <si>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</si>
  <si>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</si>
  <si>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</si>
  <si>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</si>
  <si>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</si>
  <si>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</si>
  <si>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</si>
  <si>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</si>
  <si>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</si>
  <si>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</si>
  <si>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</si>
  <si>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</si>
  <si>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</si>
  <si>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</si>
  <si>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</si>
  <si>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</si>
  <si>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</si>
  <si>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</si>
  <si>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</si>
  <si>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</si>
  <si>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</si>
  <si>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</si>
  <si>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</si>
  <si>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</si>
  <si>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</si>
  <si>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</si>
  <si>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</si>
  <si>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</si>
  <si>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</si>
  <si>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</si>
  <si>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</si>
  <si>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</si>
  <si>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</si>
  <si>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</si>
  <si>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</si>
  <si>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</si>
  <si>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</si>
  <si>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</si>
  <si>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</si>
  <si>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</si>
  <si>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</si>
  <si>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</si>
  <si>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</si>
  <si>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</si>
  <si>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</si>
  <si>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</si>
  <si>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</si>
  <si>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</si>
  <si>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</si>
  <si>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</si>
  <si>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</si>
  <si>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</si>
  <si>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</si>
  <si>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</si>
  <si>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</si>
  <si>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</si>
  <si>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</si>
  <si>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</si>
  <si>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</si>
  <si>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</si>
  <si>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</si>
  <si>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</si>
  <si>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</si>
  <si>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</si>
  <si>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</si>
  <si>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</si>
  <si>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</si>
  <si>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</si>
  <si>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</si>
  <si>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</si>
  <si>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</si>
  <si>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</si>
  <si>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</si>
  <si>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</si>
  <si>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</si>
  <si>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</si>
  <si>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</si>
  <si>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</si>
  <si>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</si>
  <si>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</si>
  <si>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</si>
  <si>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</si>
  <si>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</si>
  <si>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</si>
  <si>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</si>
  <si>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</si>
  <si>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</si>
  <si>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</si>
  <si>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</si>
  <si>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</si>
  <si>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</si>
  <si>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</si>
  <si>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</si>
  <si>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</si>
  <si>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</si>
  <si>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</si>
  <si>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</si>
  <si>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</si>
  <si>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</si>
  <si>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</si>
  <si>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</si>
  <si>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</si>
  <si>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</si>
  <si>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</si>
  <si>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</si>
  <si>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</si>
  <si>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</si>
  <si>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</si>
  <si>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</si>
  <si>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</si>
  <si>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</si>
  <si>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</si>
  <si>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</si>
  <si>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</si>
  <si>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</si>
  <si>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</si>
  <si>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</si>
  <si>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</si>
  <si>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</si>
  <si>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</si>
  <si>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</si>
  <si>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</si>
  <si>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</si>
  <si>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</si>
  <si>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</si>
  <si>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</si>
  <si>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</si>
  <si>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</si>
  <si>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</si>
  <si>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</si>
  <si>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</si>
  <si>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</si>
  <si>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</si>
  <si>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</si>
  <si>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</si>
  <si>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</si>
  <si>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</si>
  <si>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</si>
  <si>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</si>
  <si>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</si>
  <si>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</si>
  <si>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</si>
  <si>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</si>
  <si>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</si>
  <si>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</si>
  <si>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</si>
  <si>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</si>
  <si>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</si>
  <si>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</si>
  <si>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</si>
  <si>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</si>
  <si>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</si>
  <si>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</si>
  <si>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</si>
  <si>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</si>
  <si>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</si>
  <si>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</si>
  <si>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</si>
  <si>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</si>
  <si>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</si>
  <si>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</si>
  <si>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</si>
  <si>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</si>
  <si>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</si>
  <si>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</si>
  <si>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</si>
  <si>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</si>
  <si>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</si>
  <si>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</si>
  <si>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</si>
  <si>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</si>
  <si>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</si>
  <si>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</si>
  <si>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</si>
  <si>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</si>
  <si>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</si>
  <si>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</si>
  <si>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</si>
  <si>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</si>
  <si>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</si>
  <si>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</si>
  <si>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</si>
  <si>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</si>
  <si>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</si>
  <si>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</si>
  <si>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</si>
  <si>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</si>
  <si>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</si>
  <si>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</si>
  <si>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</si>
  <si>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</si>
  <si>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</si>
  <si>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</si>
  <si>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</si>
  <si>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</si>
  <si>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</si>
  <si>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</si>
  <si>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</si>
  <si>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</si>
  <si>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</si>
  <si>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</si>
  <si>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</si>
  <si>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</si>
  <si>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</si>
  <si>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</si>
  <si>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</si>
  <si>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</si>
  <si>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</si>
  <si>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</si>
  <si>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</si>
  <si>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</si>
  <si>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</si>
  <si>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</si>
  <si>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</si>
  <si>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</si>
  <si>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</si>
  <si>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</si>
  <si>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</si>
  <si>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</si>
  <si>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</si>
  <si>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</si>
  <si>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</si>
  <si>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</si>
  <si>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</si>
  <si>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</si>
  <si>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</si>
  <si>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</si>
  <si>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</si>
  <si>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</si>
  <si>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</si>
  <si>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</si>
  <si>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</si>
  <si>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</si>
  <si>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</si>
  <si>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</si>
  <si>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</si>
  <si>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</si>
  <si>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</si>
  <si>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</si>
  <si>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</si>
  <si>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</si>
  <si>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</si>
  <si>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</si>
  <si>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</si>
  <si>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</si>
  <si>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</si>
  <si>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</si>
  <si>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</si>
  <si>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</si>
  <si>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</si>
  <si>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</si>
  <si>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</si>
  <si>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</si>
  <si>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</si>
  <si>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</si>
  <si>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</si>
  <si>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</si>
  <si>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</si>
  <si>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</si>
  <si>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</si>
  <si>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</si>
  <si>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</si>
  <si>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</si>
  <si>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</si>
  <si>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</si>
  <si>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</si>
  <si>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</si>
  <si>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</si>
  <si>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</si>
  <si>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</si>
  <si>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</si>
  <si>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</si>
  <si>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</si>
  <si>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</si>
  <si>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</si>
  <si>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</si>
  <si>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</si>
  <si>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</si>
  <si>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</si>
  <si>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</si>
  <si>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</si>
  <si>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</si>
  <si>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</si>
  <si>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</si>
  <si>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</si>
  <si>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</si>
  <si>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</si>
  <si>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</si>
  <si>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</si>
  <si>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</si>
  <si>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</si>
  <si>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</si>
  <si>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</si>
  <si>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</si>
  <si>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</si>
  <si>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</si>
  <si>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</si>
  <si>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</si>
  <si>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</si>
  <si>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</si>
  <si>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</si>
  <si>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</si>
  <si>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</si>
  <si>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</si>
  <si>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</si>
  <si>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</si>
  <si>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</si>
  <si>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</si>
  <si>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</si>
  <si>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</si>
  <si>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</si>
  <si>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</si>
  <si>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</si>
  <si>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</si>
  <si>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</si>
  <si>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</si>
  <si>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</si>
  <si>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</si>
  <si>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</si>
  <si>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</si>
  <si>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</si>
  <si>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</si>
  <si>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</si>
  <si>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</si>
  <si>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</si>
  <si>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</si>
  <si>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</si>
  <si>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</si>
  <si>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</si>
  <si>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</si>
  <si>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</si>
  <si>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</si>
  <si>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</si>
  <si>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</si>
  <si>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</si>
  <si>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</si>
  <si>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</si>
  <si>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</si>
  <si>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</si>
  <si>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</si>
  <si>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</si>
  <si>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</si>
  <si>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</si>
  <si>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</si>
  <si>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</si>
  <si>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</si>
  <si>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</si>
  <si>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</si>
  <si>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</si>
  <si>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</si>
  <si>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</si>
  <si>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</si>
  <si>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</si>
  <si>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</si>
  <si>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</si>
  <si>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</si>
  <si>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</si>
  <si>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</si>
  <si>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</si>
  <si>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</si>
  <si>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</si>
  <si>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</si>
  <si>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</si>
  <si>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</si>
  <si>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</si>
  <si>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</si>
  <si>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</si>
  <si>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</si>
  <si>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</si>
  <si>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</si>
  <si>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</si>
  <si>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</si>
  <si>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</si>
  <si>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</si>
  <si>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</si>
  <si>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</si>
  <si>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</si>
  <si>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</si>
  <si>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</si>
  <si>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</si>
  <si>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</si>
  <si>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</si>
  <si>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</si>
  <si>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</si>
  <si>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</si>
  <si>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</si>
  <si>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</si>
  <si>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</si>
  <si>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</si>
  <si>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</si>
  <si>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</si>
  <si>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</si>
  <si>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</si>
  <si>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</si>
  <si>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</si>
  <si>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</si>
  <si>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</si>
  <si>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</si>
  <si>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</si>
  <si>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</si>
  <si>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</si>
  <si>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</si>
  <si>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</si>
  <si>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</si>
  <si>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</si>
  <si>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</si>
  <si>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</si>
  <si>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</si>
  <si>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</si>
  <si>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</si>
  <si>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</si>
  <si>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</si>
  <si>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</si>
  <si>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</si>
  <si>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</si>
  <si>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</si>
  <si>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</si>
  <si>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</si>
  <si>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</si>
  <si>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</si>
  <si>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</si>
  <si>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</si>
  <si>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</si>
  <si>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</si>
  <si>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</si>
  <si>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</si>
  <si>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</si>
  <si>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</si>
  <si>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</si>
  <si>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</si>
  <si>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</si>
  <si>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</si>
  <si>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</si>
  <si>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</si>
  <si>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</si>
  <si>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</si>
  <si>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</si>
  <si>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</si>
  <si>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</si>
  <si>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</si>
  <si>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</si>
  <si>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</si>
  <si>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</si>
  <si>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</si>
  <si>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</si>
  <si>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</si>
  <si>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</si>
  <si>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</si>
  <si>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</si>
  <si>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</si>
  <si>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</si>
  <si>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</si>
  <si>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</si>
  <si>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</si>
  <si>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</si>
  <si>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</si>
  <si>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</si>
  <si>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</si>
  <si>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</si>
  <si>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</si>
  <si>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</si>
  <si>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</si>
  <si>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</si>
  <si>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</si>
  <si>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</si>
  <si>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</si>
  <si>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</si>
  <si>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</si>
  <si>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</si>
  <si>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</si>
  <si>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</si>
  <si>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</si>
  <si>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</si>
  <si>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</si>
  <si>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</si>
  <si>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</si>
  <si>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</si>
  <si>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</si>
  <si>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</si>
  <si>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</si>
  <si>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</si>
  <si>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</si>
  <si>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</si>
  <si>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</si>
  <si>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</si>
  <si>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</si>
  <si>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</si>
  <si>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</si>
  <si>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</si>
  <si>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</si>
  <si>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</si>
  <si>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</si>
  <si>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</si>
  <si>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</si>
  <si>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</si>
  <si>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</si>
  <si>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</si>
  <si>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</si>
  <si>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</si>
  <si>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</si>
  <si>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</si>
  <si>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</si>
  <si>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</si>
  <si>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</si>
  <si>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</si>
  <si>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</si>
  <si>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</si>
  <si>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</si>
  <si>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</si>
  <si>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</si>
  <si>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</si>
  <si>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</si>
  <si>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</si>
  <si>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</si>
  <si>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</si>
  <si>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</si>
  <si>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</si>
  <si>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</si>
  <si>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</si>
  <si>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</si>
  <si>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</si>
  <si>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</si>
  <si>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</si>
  <si>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</si>
  <si>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</si>
  <si>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</si>
  <si>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</si>
  <si>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</si>
  <si>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</si>
  <si>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</si>
  <si>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</si>
  <si>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</si>
  <si>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</si>
  <si>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</si>
  <si>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</si>
  <si>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</si>
  <si>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</si>
  <si>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</si>
  <si>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</si>
  <si>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</si>
  <si>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</si>
  <si>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</si>
  <si>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</si>
  <si>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</si>
  <si>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</si>
  <si>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</si>
  <si>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</si>
  <si>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</si>
  <si>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</si>
  <si>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</si>
  <si>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</si>
  <si>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</si>
  <si>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</si>
  <si>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</si>
  <si>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</si>
  <si>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</si>
  <si>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</si>
  <si>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</si>
  <si>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</si>
  <si>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</si>
  <si>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</si>
  <si>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</si>
  <si>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</si>
  <si>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</si>
  <si>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</si>
  <si>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</si>
  <si>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</si>
  <si>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</si>
  <si>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</si>
  <si>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</si>
  <si>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</si>
  <si>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</si>
  <si>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</si>
  <si>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</si>
  <si>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</si>
  <si>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</si>
  <si>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</si>
  <si>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</si>
  <si>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</si>
  <si>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</si>
  <si>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</si>
  <si>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</si>
  <si>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</si>
  <si>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</si>
  <si>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</si>
  <si>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</si>
  <si>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</si>
  <si>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</si>
  <si>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</si>
  <si>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</si>
  <si>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</si>
  <si>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</si>
  <si>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</si>
  <si>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</si>
  <si>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</si>
  <si>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</si>
  <si>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</si>
  <si>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</si>
  <si>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</si>
  <si>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</si>
  <si>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</si>
  <si>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</si>
  <si>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</si>
  <si>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</si>
  <si>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</si>
  <si>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</si>
  <si>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</si>
  <si>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</si>
  <si>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</si>
  <si>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</si>
  <si>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</si>
  <si>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</si>
  <si>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</si>
  <si>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</si>
  <si>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</si>
  <si>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</si>
  <si>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</si>
  <si>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</si>
  <si>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</si>
  <si>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</si>
  <si>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</si>
  <si>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</si>
  <si>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</si>
  <si>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</si>
  <si>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</si>
  <si>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</si>
  <si>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</si>
  <si>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</si>
  <si>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</si>
  <si>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</si>
  <si>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</si>
  <si>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</si>
  <si>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</si>
  <si>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</si>
  <si>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</si>
  <si>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</si>
  <si>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</si>
  <si>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</si>
  <si>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</si>
  <si>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</si>
  <si>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</si>
  <si>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</si>
  <si>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</si>
  <si>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</si>
  <si>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</si>
  <si>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</si>
  <si>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</si>
  <si>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</si>
  <si>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</si>
  <si>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</si>
  <si>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</si>
  <si>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</si>
  <si>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</si>
  <si>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</si>
  <si>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</si>
  <si>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</si>
  <si>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</si>
  <si>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</si>
  <si>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</si>
  <si>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</si>
  <si>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</si>
  <si>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</si>
  <si>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</si>
  <si>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</si>
  <si>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</si>
  <si>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</si>
  <si>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</si>
  <si>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</si>
  <si>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</si>
  <si>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</si>
  <si>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</si>
  <si>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</si>
  <si>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</si>
  <si>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</si>
  <si>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</si>
  <si>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</si>
  <si>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</si>
  <si>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</si>
  <si>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</si>
  <si>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</si>
  <si>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</si>
  <si>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</si>
  <si>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</si>
  <si>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</si>
  <si>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</si>
  <si>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</si>
  <si>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</si>
  <si>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</si>
  <si>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</si>
  <si>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</si>
  <si>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</si>
  <si>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</si>
  <si>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</si>
  <si>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</si>
  <si>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</si>
  <si>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</si>
  <si>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</si>
  <si>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</si>
  <si>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</si>
  <si>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</si>
  <si>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</si>
  <si>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</si>
  <si>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</si>
  <si>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</si>
  <si>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</si>
  <si>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</si>
  <si>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</si>
  <si>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</si>
  <si>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</si>
  <si>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</si>
  <si>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</si>
  <si>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</si>
  <si>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</si>
  <si>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</si>
  <si>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</si>
  <si>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</si>
  <si>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</si>
  <si>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</si>
  <si>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</si>
  <si>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</si>
  <si>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</si>
  <si>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</si>
  <si>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</si>
  <si>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</si>
  <si>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</si>
  <si>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</si>
  <si>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</si>
  <si>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</si>
  <si>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</si>
  <si>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</si>
  <si>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</si>
  <si>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</si>
  <si>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</si>
  <si>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</si>
  <si>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</si>
  <si>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</si>
  <si>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</si>
  <si>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</si>
  <si>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</si>
  <si>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</si>
  <si>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</si>
  <si>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</si>
  <si>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</si>
  <si>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</si>
  <si>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</si>
  <si>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</si>
  <si>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</si>
  <si>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</si>
  <si>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</si>
  <si>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</si>
  <si>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</si>
  <si>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</si>
  <si>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</si>
  <si>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</si>
  <si>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</si>
  <si>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</si>
  <si>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</si>
  <si>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</si>
  <si>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</si>
  <si>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</si>
  <si>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</si>
  <si>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</si>
  <si>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</si>
  <si>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</si>
  <si>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</si>
  <si>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</si>
  <si>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</si>
  <si>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</si>
  <si>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</si>
  <si>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</si>
  <si>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</si>
  <si>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</si>
  <si>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</si>
  <si>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</si>
  <si>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</si>
  <si>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</si>
  <si>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</si>
  <si>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</si>
  <si>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</si>
  <si>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</si>
  <si>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</si>
  <si>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</si>
  <si>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</si>
  <si>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</si>
  <si>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</si>
  <si>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</si>
  <si>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</si>
  <si>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</si>
  <si>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</si>
  <si>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</si>
  <si>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</si>
  <si>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</si>
  <si>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</si>
  <si>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</si>
  <si>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</si>
  <si>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</si>
  <si>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</si>
  <si>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</si>
  <si>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</si>
  <si>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</si>
  <si>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</si>
  <si>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</si>
  <si>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</si>
  <si>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</si>
  <si>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</si>
  <si>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</si>
  <si>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</si>
  <si>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</si>
  <si>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</si>
  <si>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</si>
  <si>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</si>
  <si>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</si>
  <si>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</si>
  <si>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</si>
  <si>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</si>
  <si>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</si>
  <si>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</si>
  <si>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</si>
  <si>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</si>
  <si>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</si>
  <si>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</si>
  <si>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</si>
  <si>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</si>
  <si>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</si>
  <si>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</si>
  <si>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</si>
  <si>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</si>
  <si>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</si>
  <si>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</si>
  <si>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</si>
  <si>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</si>
  <si>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</si>
  <si>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</si>
  <si>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</si>
  <si>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</si>
  <si>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</si>
  <si>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</si>
  <si>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</si>
  <si>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</si>
  <si>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</si>
  <si>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</si>
  <si>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</si>
  <si>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</si>
  <si>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</si>
  <si>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</si>
  <si>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</si>
  <si>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</si>
  <si>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</si>
  <si>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</si>
  <si>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</si>
  <si>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</si>
  <si>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</si>
  <si>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</si>
  <si>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</si>
  <si>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</si>
  <si>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</si>
  <si>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</si>
  <si>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</si>
  <si>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</si>
  <si>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</si>
  <si>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</si>
  <si>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</si>
  <si>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</si>
  <si>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</si>
  <si>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</si>
  <si>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</si>
  <si>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</si>
  <si>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</si>
  <si>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</si>
  <si>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</si>
  <si>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</si>
  <si>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</si>
  <si>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</si>
  <si>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</si>
  <si>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</si>
  <si>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</si>
  <si>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</si>
  <si>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</si>
  <si>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</si>
  <si>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</si>
  <si>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</si>
  <si>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</si>
  <si>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</si>
  <si>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</si>
  <si>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</si>
  <si>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</si>
  <si>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</si>
  <si>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</si>
  <si>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</si>
  <si>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</si>
  <si>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</si>
  <si>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</si>
  <si>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</si>
  <si>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</si>
  <si>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</si>
  <si>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</si>
  <si>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</si>
  <si>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</si>
  <si>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</si>
  <si>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</si>
  <si>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</si>
  <si>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</si>
  <si>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</si>
  <si>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</si>
  <si>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</si>
  <si>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</si>
  <si>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</si>
  <si>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</si>
  <si>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</si>
  <si>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</si>
  <si>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</si>
  <si>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</si>
  <si>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</si>
  <si>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</si>
  <si>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</si>
  <si>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</si>
  <si>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</si>
  <si>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</si>
  <si>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</si>
  <si>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</si>
  <si>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</si>
  <si>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</si>
  <si>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</si>
  <si>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</si>
  <si>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</si>
  <si>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</si>
  <si>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</si>
  <si>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</si>
  <si>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</si>
  <si>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</si>
  <si>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</si>
  <si>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</si>
  <si>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</si>
  <si>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</si>
  <si>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</si>
  <si>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</si>
  <si>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</si>
  <si>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</si>
  <si>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</si>
  <si>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</si>
  <si>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</si>
  <si>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</si>
  <si>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</si>
  <si>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</si>
  <si>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</si>
  <si>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</si>
  <si>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</si>
  <si>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</si>
  <si>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</si>
  <si>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</si>
  <si>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</si>
  <si>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</si>
  <si>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</si>
  <si>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</si>
  <si>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</si>
  <si>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</si>
  <si>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</si>
  <si>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</si>
  <si>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</si>
  <si>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</si>
  <si>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</si>
  <si>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</si>
  <si>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</si>
  <si>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</si>
  <si>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</si>
  <si>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</si>
  <si>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</si>
  <si>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</si>
  <si>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</si>
  <si>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</si>
  <si>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</si>
  <si>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</si>
  <si>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</si>
  <si>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</si>
  <si>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</si>
  <si>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</si>
  <si>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</si>
  <si>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</si>
  <si>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</si>
  <si>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</si>
  <si>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</si>
  <si>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</si>
  <si>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</si>
  <si>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</si>
  <si>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</si>
  <si>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</si>
  <si>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</si>
  <si>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</si>
  <si>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</si>
  <si>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</si>
  <si>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</si>
  <si>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</si>
  <si>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</si>
  <si>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</si>
  <si>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</si>
  <si>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</si>
  <si>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</si>
  <si>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</si>
  <si>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</si>
  <si>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</si>
  <si>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</si>
  <si>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</si>
  <si>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</si>
  <si>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</si>
  <si>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</si>
  <si>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</si>
  <si>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</si>
  <si>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</si>
  <si>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</si>
  <si>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</si>
  <si>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</si>
  <si>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</si>
  <si>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</si>
  <si>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</si>
  <si>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</si>
  <si>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</si>
  <si>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</si>
  <si>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</si>
  <si>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</si>
  <si>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</si>
  <si>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</si>
  <si>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</si>
  <si>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</si>
  <si>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</si>
  <si>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</si>
  <si>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</si>
  <si>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</si>
  <si>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</si>
  <si>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</si>
  <si>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</si>
  <si>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</si>
  <si>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</si>
  <si>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</si>
  <si>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</si>
  <si>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</si>
  <si>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</si>
  <si>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</si>
  <si>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</si>
  <si>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</si>
  <si>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</si>
  <si>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</si>
  <si>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</si>
  <si>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</si>
  <si>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</si>
  <si>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</si>
  <si>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</si>
  <si>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</si>
  <si>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</si>
  <si>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</si>
  <si>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</si>
  <si>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</si>
  <si>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</si>
  <si>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</si>
  <si>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</si>
  <si>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</si>
  <si>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</si>
  <si>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</si>
  <si>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</si>
  <si>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</si>
  <si>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</si>
  <si>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</si>
  <si>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</si>
  <si>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</si>
  <si>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</si>
  <si>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</si>
  <si>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</si>
  <si>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</si>
  <si>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</si>
  <si>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</si>
  <si>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</si>
  <si>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</si>
  <si>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</si>
  <si>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</si>
  <si>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</si>
  <si>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</si>
  <si>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</si>
  <si>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</si>
  <si>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</si>
  <si>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</si>
  <si>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</si>
  <si>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</si>
  <si>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</si>
  <si>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</si>
  <si>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</si>
  <si>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</si>
  <si>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</si>
  <si>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</si>
  <si>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</si>
  <si>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</si>
  <si>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</si>
  <si>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</si>
  <si>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</si>
  <si>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</si>
  <si>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</si>
  <si>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</si>
  <si>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</si>
  <si>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</si>
  <si>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</si>
  <si>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</si>
  <si>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</si>
  <si>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</si>
  <si>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</si>
  <si>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</si>
  <si>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</si>
  <si>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</si>
  <si>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</si>
  <si>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</si>
  <si>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</si>
  <si>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</si>
  <si>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</si>
  <si>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</si>
  <si>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</si>
  <si>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</si>
  <si>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</si>
  <si>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</si>
  <si>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</si>
  <si>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</si>
  <si>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</si>
  <si>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</si>
  <si>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</si>
  <si>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</si>
  <si>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</si>
  <si>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</si>
  <si>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</si>
  <si>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</si>
  <si>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</si>
  <si>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</si>
  <si>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</si>
  <si>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</si>
  <si>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</si>
  <si>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</si>
  <si>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</si>
  <si>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</si>
  <si>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</si>
  <si>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</si>
  <si>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</si>
  <si>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</si>
  <si>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</si>
  <si>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</si>
  <si>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</si>
  <si>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</si>
  <si>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</si>
  <si>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</si>
  <si>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</si>
  <si>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</si>
  <si>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</si>
  <si>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</si>
  <si>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</si>
  <si>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</si>
  <si>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</si>
  <si>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</si>
  <si>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</si>
  <si>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</si>
  <si>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</si>
  <si>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</si>
  <si>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</si>
  <si>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</si>
  <si>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</si>
  <si>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</si>
  <si>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</si>
  <si>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</si>
  <si>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</si>
  <si>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</si>
  <si>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</si>
  <si>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</si>
  <si>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</si>
  <si>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</si>
  <si>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</si>
  <si>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</si>
  <si>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</si>
  <si>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</si>
  <si>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</si>
  <si>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</si>
  <si>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</si>
  <si>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</si>
  <si>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</si>
  <si>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</si>
  <si>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</si>
  <si>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</si>
  <si>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</si>
  <si>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</si>
  <si>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</si>
  <si>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</si>
  <si>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</si>
  <si>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</si>
  <si>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</si>
  <si>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</si>
  <si>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</si>
  <si>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</si>
  <si>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</si>
  <si>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</si>
  <si>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</si>
  <si>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</si>
  <si>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</si>
  <si>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</si>
  <si>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</si>
  <si>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</si>
  <si>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</si>
  <si>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</si>
  <si>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</si>
  <si>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</si>
  <si>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</si>
  <si>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</si>
  <si>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</si>
  <si>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</si>
  <si>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</si>
  <si>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</si>
  <si>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</si>
  <si>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</si>
  <si>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</si>
  <si>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</si>
  <si>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</si>
  <si>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</si>
  <si>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</si>
  <si>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</si>
  <si>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</si>
  <si>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</si>
  <si>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</si>
  <si>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</si>
  <si>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</si>
  <si>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</si>
  <si>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</si>
  <si>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</si>
  <si>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</si>
  <si>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</si>
  <si>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</si>
  <si>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</si>
  <si>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</si>
  <si>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</si>
  <si>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</si>
  <si>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</si>
  <si>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</si>
  <si>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</si>
  <si>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</si>
  <si>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</si>
  <si>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</si>
  <si>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</si>
  <si>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</si>
  <si>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</si>
  <si>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</si>
  <si>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</si>
  <si>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</si>
  <si>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</si>
  <si>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</si>
  <si>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</si>
  <si>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</si>
  <si>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</si>
  <si>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</si>
  <si>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</si>
  <si>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</si>
  <si>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</si>
  <si>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</si>
  <si>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</si>
  <si>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</si>
  <si>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</si>
  <si>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</si>
  <si>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</si>
  <si>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</si>
  <si>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</si>
  <si>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</si>
  <si>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</si>
  <si>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</si>
  <si>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</si>
  <si>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</si>
  <si>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</si>
  <si>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</si>
  <si>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</si>
  <si>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</si>
  <si>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</si>
  <si>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</si>
  <si>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</si>
  <si>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</si>
  <si>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</si>
  <si>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</si>
  <si>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</si>
  <si>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</si>
  <si>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</si>
  <si>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</si>
  <si>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</si>
  <si>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</si>
  <si>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</si>
  <si>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</si>
  <si>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</si>
  <si>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</si>
  <si>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</si>
  <si>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</si>
  <si>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</si>
  <si>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</si>
  <si>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</si>
  <si>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</si>
  <si>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</si>
  <si>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</si>
  <si>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</si>
  <si>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</si>
  <si>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</si>
  <si>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</si>
  <si>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</si>
  <si>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</si>
  <si>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</si>
  <si>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</si>
  <si>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</si>
  <si>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</si>
  <si>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</si>
  <si>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</si>
  <si>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</si>
  <si>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</si>
  <si>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</si>
  <si>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</si>
  <si>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</si>
  <si>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</si>
  <si>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</si>
  <si>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</si>
  <si>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</si>
  <si>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</si>
  <si>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</si>
  <si>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</si>
  <si>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</si>
  <si>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</si>
  <si>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</si>
  <si>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</si>
  <si>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</si>
  <si>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</si>
  <si>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</si>
  <si>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</si>
  <si>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</si>
  <si>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</si>
  <si>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</si>
  <si>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</si>
  <si>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</si>
  <si>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</si>
  <si>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</si>
  <si>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</si>
  <si>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</si>
  <si>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</si>
  <si>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</si>
  <si>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</si>
  <si>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</si>
  <si>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</si>
  <si>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</si>
  <si>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</si>
  <si>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</si>
  <si>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</si>
  <si>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</si>
  <si>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</si>
  <si>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</si>
  <si>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</si>
  <si>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</si>
  <si>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</si>
  <si>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</si>
  <si>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</si>
  <si>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</si>
  <si>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</si>
  <si>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</si>
  <si>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</si>
  <si>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</si>
  <si>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</si>
  <si>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</si>
  <si>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</si>
  <si>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</si>
  <si>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</si>
  <si>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</si>
  <si>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</si>
  <si>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</si>
  <si>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</si>
  <si>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</si>
  <si>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</si>
  <si>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</si>
  <si>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</si>
  <si>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</si>
  <si>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</si>
  <si>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</si>
  <si>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</si>
  <si>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</si>
  <si>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</si>
  <si>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</si>
  <si>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</si>
  <si>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</si>
  <si>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</si>
  <si>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</si>
  <si>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</si>
  <si>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</si>
  <si>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</si>
  <si>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</si>
  <si>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</si>
  <si>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</si>
  <si>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</si>
  <si>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</si>
  <si>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</si>
  <si>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</si>
  <si>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</si>
  <si>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</si>
  <si>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</si>
  <si>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</si>
  <si>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</si>
  <si>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</si>
  <si>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</si>
  <si>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</si>
  <si>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</si>
  <si>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</si>
  <si>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</si>
  <si>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</si>
  <si>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</si>
  <si>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</si>
  <si>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</si>
  <si>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</si>
  <si>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</si>
  <si>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</si>
  <si>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</si>
  <si>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</si>
  <si>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</si>
  <si>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</si>
  <si>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</si>
  <si>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</si>
  <si>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</si>
  <si>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</si>
  <si>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</si>
  <si>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</si>
  <si>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</si>
  <si>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</si>
  <si>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</si>
  <si>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</si>
  <si>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</si>
  <si>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</si>
  <si>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</si>
  <si>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</si>
  <si>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</si>
  <si>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</si>
  <si>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</si>
  <si>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</si>
  <si>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</si>
  <si>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</si>
  <si>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</si>
  <si>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</si>
  <si>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</si>
  <si>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</si>
  <si>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</si>
  <si>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</si>
  <si>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</si>
  <si>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</si>
  <si>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</si>
  <si>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</si>
  <si>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</si>
  <si>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</si>
  <si>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</si>
  <si>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</si>
  <si>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</si>
  <si>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</si>
  <si>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</si>
  <si>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</si>
  <si>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</si>
  <si>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</si>
  <si>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</si>
  <si>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</si>
  <si>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</si>
  <si>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</si>
  <si>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</si>
  <si>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</si>
  <si>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</si>
  <si>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</si>
  <si>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</si>
  <si>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</si>
  <si>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</si>
  <si>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</si>
  <si>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</si>
  <si>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</si>
  <si>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</si>
  <si>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</si>
  <si>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</si>
  <si>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</si>
  <si>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</si>
  <si>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</si>
  <si>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</si>
  <si>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</si>
  <si>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</si>
  <si>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</si>
  <si>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</si>
  <si>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</si>
  <si>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</si>
  <si>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</si>
  <si>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</si>
  <si>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</si>
  <si>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</si>
  <si>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</si>
  <si>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</si>
  <si>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</si>
  <si>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</si>
  <si>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</si>
  <si>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</si>
  <si>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</si>
  <si>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</si>
  <si>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</si>
  <si>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</si>
  <si>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</si>
  <si>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</si>
  <si>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</si>
  <si>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</si>
  <si>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</si>
  <si>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</si>
  <si>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</si>
  <si>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</si>
  <si>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</si>
  <si>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</si>
  <si>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</si>
  <si>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</si>
  <si>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</si>
  <si>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</si>
  <si>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</si>
  <si>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</si>
  <si>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</si>
  <si>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</si>
  <si>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</si>
  <si>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</si>
  <si>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</si>
  <si>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</si>
  <si>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</si>
  <si>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</si>
  <si>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</si>
  <si>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</si>
  <si>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</si>
  <si>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</si>
  <si>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</si>
  <si>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</si>
  <si>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</si>
  <si>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</si>
  <si>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</si>
  <si>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</si>
  <si>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</si>
  <si>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</si>
  <si>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</si>
  <si>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</si>
  <si>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</si>
  <si>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</si>
  <si>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</si>
  <si>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</si>
  <si>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</si>
  <si>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</si>
  <si>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</si>
  <si>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</si>
  <si>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</si>
  <si>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</si>
  <si>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</si>
  <si>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</si>
  <si>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</si>
  <si>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</si>
  <si>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</si>
  <si>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</si>
  <si>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</si>
  <si>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</si>
  <si>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</si>
  <si>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</si>
  <si>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</si>
  <si>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</si>
  <si>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</si>
  <si>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</si>
  <si>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</si>
  <si>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</si>
  <si>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</si>
  <si>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</si>
  <si>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</si>
  <si>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</si>
  <si>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</si>
  <si>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</si>
  <si>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</si>
  <si>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</si>
  <si>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</si>
  <si>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</si>
  <si>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</si>
  <si>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</si>
  <si>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</si>
  <si>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</si>
  <si>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</si>
  <si>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</si>
  <si>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</si>
  <si>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</si>
  <si>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</si>
  <si>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</si>
  <si>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</si>
  <si>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</si>
  <si>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</si>
  <si>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</si>
  <si>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</si>
  <si>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</si>
  <si>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</si>
  <si>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</si>
  <si>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</si>
  <si>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</si>
  <si>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</si>
  <si>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</si>
  <si>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</si>
  <si>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</si>
  <si>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</si>
  <si>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</si>
  <si>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</si>
  <si>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</si>
  <si>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</si>
  <si>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</si>
  <si>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</si>
  <si>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</si>
  <si>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</si>
  <si>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</si>
  <si>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</si>
  <si>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</si>
  <si>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</si>
  <si>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</si>
  <si>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</si>
  <si>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</si>
  <si>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</si>
  <si>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</si>
  <si>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</si>
  <si>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</si>
  <si>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</si>
  <si>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</si>
  <si>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</si>
  <si>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</si>
  <si>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</si>
  <si>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</si>
  <si>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</si>
  <si>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</si>
  <si>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</si>
  <si>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</si>
  <si>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</si>
  <si>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</si>
  <si>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</si>
  <si>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</si>
  <si>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</si>
  <si>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</si>
  <si>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</si>
  <si>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</si>
  <si>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</si>
  <si>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</si>
  <si>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</si>
  <si>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</si>
  <si>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</si>
  <si>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</si>
  <si>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</si>
  <si>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</si>
  <si>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</si>
  <si>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</si>
  <si>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</si>
  <si>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</si>
  <si>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</si>
  <si>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</si>
  <si>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</si>
  <si>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</si>
  <si>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</si>
  <si>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</si>
  <si>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</si>
  <si>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</si>
  <si>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</si>
  <si>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</si>
  <si>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</si>
  <si>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</si>
  <si>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</si>
  <si>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</si>
  <si>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</si>
  <si>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</si>
  <si>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</si>
  <si>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</si>
  <si>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</si>
  <si>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</si>
  <si>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</si>
  <si>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</si>
  <si>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</si>
  <si>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</si>
  <si>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</si>
  <si>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</si>
  <si>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</si>
  <si>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</si>
  <si>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</si>
  <si>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</si>
  <si>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</si>
  <si>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</si>
  <si>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</si>
  <si>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</si>
  <si>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</si>
  <si>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</si>
  <si>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</si>
  <si>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</si>
  <si>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</si>
  <si>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</si>
  <si>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</si>
  <si>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</si>
  <si>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</si>
  <si>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</si>
  <si>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</si>
  <si>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</si>
  <si>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</si>
  <si>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</si>
  <si>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</si>
  <si>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</si>
  <si>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</si>
  <si>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</si>
  <si>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</si>
  <si>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</si>
  <si>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</si>
  <si>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</si>
  <si>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</si>
  <si>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</si>
  <si>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</si>
  <si>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</si>
  <si>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</si>
  <si>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</si>
  <si>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</si>
  <si>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</si>
  <si>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</si>
  <si>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</si>
  <si>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</si>
  <si>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</si>
  <si>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</si>
  <si>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</si>
  <si>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</si>
  <si>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</si>
  <si>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</si>
  <si>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</si>
  <si>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</si>
  <si>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</si>
  <si>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</si>
  <si>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</si>
  <si>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</si>
  <si>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</si>
  <si>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</si>
  <si>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</si>
  <si>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</si>
  <si>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</si>
  <si>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</si>
  <si>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</si>
  <si>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</si>
  <si>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</si>
  <si>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</si>
  <si>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</si>
  <si>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</si>
  <si>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</si>
  <si>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</si>
  <si>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</si>
  <si>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</si>
  <si>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</si>
  <si>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</si>
  <si>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</si>
  <si>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</si>
  <si>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</si>
  <si>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</si>
  <si>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</si>
  <si>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</si>
  <si>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</si>
  <si>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</si>
  <si>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</si>
  <si>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</si>
  <si>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</si>
  <si>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</si>
  <si>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</si>
  <si>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</si>
  <si>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</si>
  <si>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</si>
  <si>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</si>
  <si>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</si>
  <si>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</si>
  <si>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</si>
  <si>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</si>
  <si>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</si>
  <si>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</si>
  <si>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</si>
  <si>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</si>
  <si>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</si>
  <si>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</si>
  <si>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</si>
  <si>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</si>
  <si>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</si>
  <si>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</si>
  <si>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</si>
  <si>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</si>
  <si>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</si>
  <si>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</si>
  <si>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</si>
  <si>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</si>
  <si>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</si>
  <si>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</si>
  <si>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</si>
  <si>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</si>
  <si>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</si>
  <si>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</si>
  <si>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</si>
  <si>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</si>
  <si>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</si>
  <si>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</si>
  <si>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</si>
  <si>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</si>
  <si>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</si>
  <si>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</si>
  <si>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</si>
  <si>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</si>
  <si>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</si>
  <si>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</si>
  <si>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</si>
  <si>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</si>
  <si>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</si>
  <si>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</si>
  <si>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</si>
  <si>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</si>
  <si>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</si>
  <si>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</si>
  <si>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</si>
  <si>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</si>
  <si>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</si>
  <si>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</si>
  <si>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</si>
  <si>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</si>
  <si>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</si>
  <si>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</si>
  <si>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</si>
  <si>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</si>
  <si>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</si>
  <si>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</si>
  <si>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</si>
  <si>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</si>
  <si>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</si>
  <si>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</si>
  <si>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</si>
  <si>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</si>
  <si>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</si>
  <si>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</si>
  <si>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</si>
  <si>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</si>
  <si>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</si>
  <si>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</si>
  <si>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</si>
  <si>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</si>
  <si>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</si>
  <si>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</si>
  <si>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</si>
  <si>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</si>
  <si>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</si>
  <si>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</si>
  <si>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</si>
  <si>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</si>
  <si>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</si>
  <si>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</si>
  <si>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</si>
  <si>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</si>
  <si>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</si>
  <si>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</si>
  <si>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</si>
  <si>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</si>
  <si>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</si>
  <si>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</si>
  <si>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</si>
  <si>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</si>
  <si>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</si>
  <si>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</si>
  <si>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</si>
  <si>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</si>
  <si>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</si>
  <si>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</si>
  <si>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</si>
  <si>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</si>
  <si>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</si>
  <si>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</si>
  <si>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</si>
  <si>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</si>
  <si>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</si>
  <si>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</si>
  <si>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</si>
  <si>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</si>
  <si>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</si>
  <si>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</si>
  <si>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</si>
  <si>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</si>
  <si>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</si>
  <si>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</si>
  <si>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</si>
  <si>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</si>
  <si>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</si>
  <si>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</si>
  <si>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</si>
  <si>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</si>
  <si>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</si>
  <si>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</si>
  <si>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</si>
  <si>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</si>
  <si>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</si>
  <si>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</si>
  <si>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</si>
  <si>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</si>
  <si>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</si>
  <si>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</si>
  <si>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</si>
  <si>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</si>
  <si>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</si>
  <si>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</si>
  <si>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</si>
  <si>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</si>
  <si>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</si>
  <si>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</si>
  <si>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</si>
  <si>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</si>
  <si>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</si>
  <si>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</si>
  <si>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</si>
  <si>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</si>
  <si>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</si>
  <si>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</si>
  <si>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</si>
  <si>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</si>
  <si>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</si>
  <si>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</si>
  <si>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</si>
  <si>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</si>
  <si>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</si>
  <si>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</si>
  <si>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</si>
  <si>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</si>
  <si>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</si>
  <si>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</si>
  <si>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</si>
  <si>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</si>
  <si>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</si>
  <si>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</si>
  <si>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</si>
  <si>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</si>
  <si>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</si>
  <si>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</si>
  <si>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</si>
  <si>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</si>
  <si>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</si>
  <si>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</si>
  <si>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</si>
  <si>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</si>
  <si>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</si>
  <si>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</si>
  <si>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</si>
  <si>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</si>
  <si>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</si>
  <si>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</si>
  <si>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</si>
  <si>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</si>
  <si>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</si>
  <si>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</si>
  <si>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</si>
  <si>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</si>
  <si>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</si>
  <si>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</si>
  <si>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</si>
  <si>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</si>
  <si>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</si>
  <si>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</si>
  <si>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</si>
  <si>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</si>
  <si>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</si>
  <si>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</si>
  <si>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</si>
  <si>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</si>
  <si>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</si>
  <si>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</si>
  <si>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</si>
  <si>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</si>
  <si>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</si>
  <si>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</si>
  <si>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</si>
  <si>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</si>
  <si>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</si>
  <si>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</si>
  <si>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</si>
  <si>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</si>
  <si>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</si>
  <si>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</si>
  <si>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</si>
  <si>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</si>
  <si>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</si>
  <si>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</si>
  <si>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</si>
  <si>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</si>
  <si>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</si>
  <si>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</si>
  <si>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</si>
  <si>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</si>
  <si>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</si>
  <si>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</si>
  <si>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</si>
  <si>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</si>
  <si>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</si>
  <si>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</si>
  <si>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</si>
  <si>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</si>
  <si>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</si>
  <si>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</si>
  <si>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</si>
  <si>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</si>
  <si>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</si>
  <si>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</si>
  <si>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</si>
  <si>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</si>
  <si>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</si>
  <si>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</si>
  <si>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</si>
  <si>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</si>
  <si>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</si>
  <si>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</si>
  <si>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</si>
  <si>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</si>
  <si>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</si>
  <si>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</si>
  <si>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</si>
  <si>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</si>
  <si>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</si>
  <si>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</si>
  <si>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</si>
  <si>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</si>
  <si>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</si>
  <si>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</si>
  <si>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</si>
  <si>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</si>
  <si>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</si>
  <si>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</si>
  <si>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</si>
  <si>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</si>
  <si>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</si>
  <si>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</si>
  <si>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</si>
  <si>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</si>
  <si>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</si>
  <si>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</si>
  <si>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</si>
  <si>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</si>
  <si>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</si>
  <si>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</si>
  <si>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</si>
  <si>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</si>
  <si>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</si>
  <si>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</si>
  <si>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</si>
  <si>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</si>
  <si>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</si>
  <si>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</si>
  <si>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</si>
  <si>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</si>
  <si>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</si>
  <si>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</si>
  <si>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</si>
  <si>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</si>
  <si>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</si>
  <si>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</si>
  <si>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</si>
  <si>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</si>
  <si>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</si>
  <si>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</si>
  <si>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</si>
  <si>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</si>
  <si>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</si>
  <si>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</si>
  <si>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</si>
  <si>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</si>
  <si>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</si>
  <si>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</si>
  <si>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</si>
  <si>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</si>
  <si>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</si>
  <si>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</si>
  <si>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</si>
  <si>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</si>
  <si>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</si>
  <si>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</si>
  <si>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</si>
  <si>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</si>
  <si>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</si>
  <si>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</si>
  <si>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</si>
  <si>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</si>
  <si>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</si>
  <si>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</si>
  <si>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</si>
  <si>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</si>
  <si>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</si>
  <si>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</si>
  <si>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</si>
  <si>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</si>
  <si>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</si>
  <si>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</si>
  <si>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</si>
  <si>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</si>
  <si>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</si>
  <si>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</si>
  <si>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</si>
  <si>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</si>
  <si>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</si>
  <si>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</si>
  <si>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</si>
  <si>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</si>
  <si>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</si>
  <si>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</si>
  <si>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</si>
  <si>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</si>
  <si>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</si>
  <si>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</si>
  <si>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</si>
  <si>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</si>
  <si>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</si>
  <si>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</si>
  <si>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</si>
  <si>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</si>
  <si>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</si>
  <si>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</si>
  <si>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</si>
  <si>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</si>
  <si>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</si>
  <si>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</si>
  <si>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</si>
  <si>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</si>
  <si>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</si>
  <si>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</si>
  <si>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</si>
  <si>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</si>
  <si>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</si>
  <si>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</si>
  <si>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</si>
  <si>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</si>
  <si>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</si>
  <si>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</si>
  <si>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</si>
  <si>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</si>
  <si>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</si>
  <si>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</si>
  <si>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</si>
  <si>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</si>
  <si>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</si>
  <si>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</si>
  <si>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</si>
  <si>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</si>
  <si>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</si>
  <si>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</si>
  <si>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</si>
  <si>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</si>
  <si>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</si>
  <si>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</si>
  <si>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</si>
  <si>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</si>
  <si>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</si>
  <si>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</si>
  <si>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</si>
  <si>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</si>
  <si>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</si>
  <si>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</si>
  <si>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</si>
  <si>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</si>
  <si>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</si>
  <si>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</si>
  <si>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</si>
  <si>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</si>
  <si>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</si>
  <si>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</si>
  <si>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</si>
  <si>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</si>
  <si>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</si>
  <si>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</si>
  <si>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</si>
  <si>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</si>
  <si>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</si>
  <si>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</si>
  <si>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</si>
  <si>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</si>
  <si>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</si>
  <si>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</si>
  <si>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</si>
  <si>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</si>
  <si>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</si>
  <si>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</si>
  <si>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</si>
  <si>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</si>
  <si>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</si>
  <si>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</si>
  <si>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</si>
  <si>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</si>
  <si>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</si>
  <si>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</si>
  <si>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</si>
  <si>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</si>
  <si>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</si>
  <si>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</si>
  <si>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</si>
  <si>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</si>
  <si>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</si>
  <si>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</si>
  <si>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</si>
  <si>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</si>
  <si>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</si>
  <si>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</si>
  <si>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</si>
  <si>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</si>
  <si>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</si>
  <si>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</si>
  <si>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</si>
  <si>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</si>
  <si>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</si>
  <si>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</si>
  <si>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</si>
  <si>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</si>
  <si>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</si>
  <si>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</si>
  <si>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</si>
  <si>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</si>
  <si>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</si>
  <si>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</si>
  <si>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</si>
  <si>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</si>
  <si>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</si>
  <si>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</si>
  <si>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</si>
  <si>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</si>
  <si>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</si>
  <si>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</si>
  <si>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</si>
  <si>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</si>
  <si>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</si>
  <si>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</si>
  <si>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</si>
  <si>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</si>
  <si>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</si>
  <si>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</si>
  <si>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</si>
  <si>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</si>
  <si>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</si>
  <si>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</si>
  <si>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</si>
  <si>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</si>
  <si>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</si>
  <si>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</si>
  <si>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</si>
  <si>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</si>
  <si>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</si>
  <si>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</si>
  <si>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</si>
  <si>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</si>
  <si>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</si>
  <si>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</si>
  <si>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</si>
  <si>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</si>
  <si>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</si>
  <si>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</si>
  <si>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</si>
  <si>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</si>
  <si>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</si>
  <si>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</si>
  <si>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</si>
  <si>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</si>
  <si>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</si>
  <si>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</si>
  <si>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</si>
  <si>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</si>
  <si>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</si>
  <si>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</si>
  <si>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</si>
  <si>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</si>
  <si>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</si>
  <si>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</si>
  <si>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</si>
  <si>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</si>
  <si>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</si>
  <si>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</si>
  <si>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</si>
  <si>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</si>
  <si>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</si>
  <si>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</si>
  <si>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</si>
  <si>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</si>
  <si>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</si>
  <si>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</si>
  <si>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</si>
  <si>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</si>
  <si>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</si>
  <si>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</si>
  <si>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</si>
  <si>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</si>
  <si>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</si>
  <si>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</si>
  <si>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</si>
  <si>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</si>
  <si>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</si>
  <si>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</si>
  <si>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</si>
  <si>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</si>
  <si>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</si>
  <si>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</si>
  <si>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</si>
  <si>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</si>
  <si>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</si>
  <si>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</si>
  <si>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</si>
  <si>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</si>
  <si>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</si>
  <si>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</si>
  <si>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</si>
  <si>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</si>
  <si>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</si>
  <si>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</si>
  <si>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</si>
  <si>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</si>
  <si>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</si>
  <si>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</si>
  <si>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</si>
  <si>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</si>
  <si>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</si>
  <si>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</si>
  <si>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</si>
  <si>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</si>
  <si>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</si>
  <si>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</si>
  <si>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</si>
  <si>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</si>
  <si>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</si>
  <si>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</si>
  <si>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</si>
  <si>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</si>
  <si>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</si>
  <si>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</si>
  <si>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</si>
  <si>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</si>
  <si>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</si>
  <si>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</si>
  <si>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</si>
  <si>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</si>
  <si>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</si>
  <si>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</si>
  <si>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</si>
  <si>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</si>
  <si>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</si>
  <si>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</si>
  <si>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</si>
  <si>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</si>
  <si>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</si>
  <si>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</si>
  <si>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</si>
  <si>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</si>
  <si>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</si>
  <si>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</si>
  <si>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</si>
  <si>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</si>
  <si>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</si>
  <si>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</si>
  <si>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</si>
  <si>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</si>
  <si>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</si>
  <si>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</si>
  <si>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</si>
  <si>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</si>
  <si>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</si>
  <si>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</si>
  <si>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</si>
  <si>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</si>
  <si>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</si>
  <si>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</si>
  <si>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</si>
  <si>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</si>
  <si>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</si>
  <si>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</si>
  <si>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</si>
  <si>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</si>
  <si>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</si>
  <si>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</si>
  <si>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</si>
  <si>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</si>
  <si>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</si>
  <si>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</si>
  <si>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</si>
  <si>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</si>
  <si>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</si>
  <si>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</si>
  <si>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</si>
  <si>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</si>
  <si>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</si>
  <si>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</si>
  <si>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</si>
  <si>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</si>
  <si>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</si>
  <si>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</si>
  <si>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</si>
  <si>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</si>
  <si>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</si>
  <si>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</si>
  <si>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</si>
  <si>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</si>
  <si>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</si>
  <si>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</si>
  <si>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</si>
  <si>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</si>
  <si>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</si>
  <si>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</si>
  <si>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</si>
  <si>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</si>
  <si>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</si>
  <si>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</si>
  <si>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</si>
  <si>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</si>
  <si>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</si>
  <si>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</si>
  <si>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</si>
  <si>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</si>
  <si>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</si>
  <si>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</si>
  <si>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</si>
  <si>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</si>
  <si>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</si>
  <si>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</si>
  <si>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</si>
  <si>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</si>
  <si>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</si>
  <si>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</si>
  <si>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</si>
  <si>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</si>
  <si>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</si>
  <si>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</si>
  <si>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</si>
  <si>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</si>
  <si>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</si>
  <si>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</si>
  <si>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</si>
  <si>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</si>
  <si>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</si>
  <si>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</si>
  <si>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</si>
  <si>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</si>
  <si>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</si>
  <si>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</si>
  <si>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</si>
  <si>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</si>
  <si>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</si>
  <si>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</si>
  <si>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</si>
  <si>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</si>
  <si>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</si>
  <si>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</si>
  <si>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</si>
  <si>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</si>
  <si>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</si>
  <si>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</si>
  <si>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</si>
  <si>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</si>
  <si>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</si>
  <si>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</si>
  <si>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</si>
  <si>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</si>
  <si>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</si>
  <si>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</si>
  <si>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</si>
  <si>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</si>
  <si>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</si>
  <si>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</si>
  <si>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</si>
  <si>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</si>
  <si>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</si>
  <si>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</si>
  <si>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</si>
  <si>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</si>
  <si>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</si>
  <si>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</si>
  <si>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</si>
  <si>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</si>
  <si>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</si>
  <si>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</si>
  <si>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</si>
  <si>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</si>
  <si>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</si>
  <si>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</si>
  <si>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</si>
  <si>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</si>
  <si>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</si>
  <si>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</si>
  <si>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</si>
  <si>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</si>
  <si>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</si>
  <si>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</si>
  <si>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</si>
  <si>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</si>
  <si>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</si>
  <si>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</si>
  <si>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</si>
  <si>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</si>
  <si>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</si>
  <si>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</si>
  <si>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</si>
  <si>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</si>
  <si>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</si>
  <si>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</si>
  <si>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</si>
  <si>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</si>
  <si>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</si>
  <si>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</si>
  <si>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</si>
  <si>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</si>
  <si>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</si>
  <si>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</si>
  <si>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</si>
  <si>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</si>
  <si>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</si>
  <si>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</si>
  <si>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</si>
  <si>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</si>
  <si>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</si>
  <si>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</si>
  <si>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</si>
  <si>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</si>
  <si>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</si>
  <si>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</si>
  <si>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</si>
  <si>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</si>
  <si>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</si>
  <si>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</si>
  <si>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</si>
  <si>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</si>
  <si>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</si>
  <si>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</si>
  <si>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</si>
  <si>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</si>
  <si>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</si>
  <si>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</si>
  <si>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</si>
  <si>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</si>
  <si>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</si>
  <si>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</si>
  <si>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</si>
  <si>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</si>
  <si>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</si>
  <si>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</si>
  <si>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</si>
  <si>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</si>
  <si>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</si>
  <si>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</si>
  <si>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</si>
  <si>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</si>
  <si>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</si>
  <si>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</si>
  <si>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</si>
  <si>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</si>
  <si>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</si>
  <si>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</si>
  <si>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</si>
  <si>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</si>
  <si>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</si>
  <si>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</si>
  <si>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</si>
  <si>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</si>
  <si>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</si>
  <si>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</si>
  <si>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</si>
  <si>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</si>
  <si>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</si>
  <si>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</si>
  <si>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</si>
  <si>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</si>
  <si>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</si>
  <si>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</si>
  <si>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</si>
  <si>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</si>
  <si>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</si>
  <si>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</si>
  <si>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</si>
  <si>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</si>
  <si>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</si>
  <si>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</si>
  <si>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</si>
  <si>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</si>
  <si>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</si>
  <si>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</si>
  <si>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</si>
  <si>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</si>
  <si>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</si>
  <si>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</si>
  <si>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</si>
  <si>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</si>
  <si>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</si>
  <si>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</si>
  <si>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</si>
  <si>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</si>
  <si>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</si>
  <si>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</si>
  <si>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</si>
  <si>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</si>
  <si>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</si>
  <si>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</si>
  <si>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</si>
  <si>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</si>
  <si>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</si>
  <si>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</si>
  <si>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</si>
  <si>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</si>
  <si>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</si>
  <si>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</si>
  <si>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</si>
  <si>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</si>
  <si>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</si>
  <si>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</si>
  <si>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</si>
  <si>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</si>
  <si>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</si>
  <si>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</si>
  <si>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</si>
  <si>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</si>
  <si>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</si>
  <si>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</si>
  <si>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</si>
  <si>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</si>
  <si>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</si>
  <si>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</si>
  <si>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</si>
  <si>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</si>
  <si>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</si>
  <si>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</si>
  <si>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</si>
  <si>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</si>
  <si>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</si>
  <si>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</si>
  <si>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</si>
  <si>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</si>
  <si>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</si>
  <si>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</si>
  <si>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</si>
  <si>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</si>
  <si>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</si>
  <si>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</si>
  <si>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</si>
  <si>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</si>
  <si>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</si>
  <si>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</si>
  <si>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</si>
  <si>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</si>
  <si>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</si>
  <si>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</si>
  <si>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</si>
  <si>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</si>
  <si>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</si>
  <si>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</si>
  <si>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</si>
  <si>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</si>
  <si>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</si>
  <si>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</si>
  <si>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</si>
  <si>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</si>
  <si>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</si>
  <si>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</si>
  <si>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</si>
  <si>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</si>
  <si>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</si>
  <si>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</si>
  <si>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</si>
  <si>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</si>
  <si>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</si>
  <si>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</si>
  <si>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</si>
  <si>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</si>
  <si>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</si>
  <si>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</si>
  <si>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</si>
  <si>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</si>
  <si>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</si>
  <si>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</si>
  <si>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</si>
  <si>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</si>
  <si>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</si>
  <si>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</si>
  <si>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</si>
  <si>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</si>
  <si>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</si>
  <si>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</si>
  <si>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</si>
  <si>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</si>
  <si>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</si>
  <si>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</si>
  <si>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</si>
  <si>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</si>
  <si>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</si>
  <si>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</si>
  <si>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</si>
  <si>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</si>
  <si>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</si>
  <si>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</si>
  <si>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</si>
  <si>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</si>
  <si>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</si>
  <si>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</si>
  <si>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</si>
  <si>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</si>
  <si>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</si>
  <si>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</si>
  <si>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</si>
  <si>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</si>
  <si>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</si>
  <si>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</si>
  <si>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</si>
  <si>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</si>
  <si>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</si>
  <si>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</si>
  <si>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</si>
  <si>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</si>
  <si>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</si>
  <si>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</si>
  <si>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</si>
  <si>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</si>
  <si>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</si>
  <si>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</si>
  <si>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</si>
  <si>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</si>
  <si>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</si>
  <si>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</si>
  <si>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</si>
  <si>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</si>
  <si>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</si>
  <si>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</si>
  <si>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</si>
  <si>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</si>
  <si>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</si>
  <si>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</si>
  <si>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</si>
  <si>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</si>
  <si>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</si>
  <si>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</si>
  <si>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</si>
  <si>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</si>
  <si>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</si>
  <si>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</si>
  <si>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</si>
  <si>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</si>
  <si>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</si>
  <si>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</si>
  <si>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</si>
  <si>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</si>
  <si>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</si>
  <si>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</si>
  <si>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</si>
  <si>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</si>
  <si>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</si>
  <si>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</si>
  <si>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</si>
  <si>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</si>
  <si>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</si>
  <si>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</si>
  <si>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</si>
  <si>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</si>
  <si>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</si>
  <si>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</si>
  <si>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</si>
  <si>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</si>
  <si>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</si>
  <si>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</si>
  <si>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</si>
  <si>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</si>
  <si>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</si>
  <si>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</si>
  <si>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</si>
  <si>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</si>
  <si>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</si>
  <si>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</si>
  <si>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</si>
  <si>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</si>
  <si>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</si>
  <si>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</si>
  <si>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</si>
  <si>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</si>
  <si>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</si>
  <si>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</si>
  <si>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</si>
  <si>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</si>
  <si>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</si>
  <si>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</si>
  <si>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</si>
  <si>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</si>
  <si>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</si>
  <si>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</si>
  <si>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</si>
  <si>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</si>
  <si>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</si>
  <si>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</si>
  <si>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</si>
  <si>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</si>
  <si>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</si>
  <si>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</si>
  <si>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</si>
  <si>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</si>
  <si>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</si>
  <si>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</si>
  <si>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</si>
  <si>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</si>
  <si>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</si>
  <si>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</si>
  <si>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</si>
  <si>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</si>
  <si>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</si>
  <si>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</si>
  <si>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</si>
  <si>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</si>
  <si>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</si>
  <si>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</si>
  <si>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</si>
  <si>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</si>
  <si>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</si>
  <si>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</si>
  <si>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</si>
  <si>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</si>
  <si>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</si>
  <si>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</si>
  <si>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</si>
  <si>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</si>
  <si>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</si>
  <si>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</si>
  <si>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</si>
  <si>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</si>
  <si>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</si>
  <si>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</si>
  <si>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</si>
  <si>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</si>
  <si>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</si>
  <si>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</si>
  <si>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</si>
  <si>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</si>
  <si>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</si>
  <si>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</si>
  <si>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</si>
  <si>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</si>
  <si>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</si>
  <si>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</si>
  <si>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</si>
  <si>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</si>
  <si>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</si>
  <si>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</si>
  <si>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</si>
  <si>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</si>
  <si>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</si>
  <si>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</si>
  <si>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</si>
  <si>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</si>
  <si>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</si>
  <si>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</si>
  <si>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</si>
  <si>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</si>
  <si>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</si>
  <si>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</si>
  <si>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</si>
  <si>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</si>
  <si>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</si>
  <si>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</si>
  <si>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</si>
  <si>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</si>
  <si>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</si>
  <si>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</si>
  <si>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</si>
  <si>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</si>
  <si>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</si>
  <si>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</si>
  <si>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</si>
  <si>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</si>
  <si>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</si>
  <si>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</si>
  <si>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</si>
  <si>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</si>
  <si>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</si>
  <si>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</si>
  <si>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</si>
  <si>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</si>
  <si>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</si>
  <si>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</si>
  <si>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</si>
  <si>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</si>
  <si>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</si>
  <si>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</si>
  <si>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</si>
  <si>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</si>
  <si>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</si>
  <si>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</si>
  <si>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</si>
  <si>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</si>
  <si>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</si>
  <si>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</si>
  <si>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</si>
  <si>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</si>
  <si>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</si>
  <si>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</si>
  <si>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</si>
  <si>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</si>
  <si>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</si>
  <si>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</si>
  <si>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</si>
  <si>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</si>
  <si>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</si>
  <si>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</si>
  <si>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</si>
  <si>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</si>
  <si>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</si>
  <si>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</si>
  <si>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</si>
  <si>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</si>
  <si>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</si>
  <si>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</si>
  <si>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</si>
  <si>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</si>
  <si>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</si>
  <si>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</si>
  <si>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</si>
  <si>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</si>
  <si>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</si>
  <si>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</si>
  <si>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</si>
  <si>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</si>
  <si>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</si>
  <si>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</si>
  <si>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</si>
  <si>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</si>
  <si>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</si>
  <si>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</si>
  <si>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</si>
  <si>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</si>
  <si>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</si>
  <si>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</si>
  <si>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</si>
  <si>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</si>
  <si>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</si>
  <si>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</si>
  <si>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</si>
  <si>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</si>
  <si>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</si>
  <si>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</si>
  <si>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</si>
  <si>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</si>
  <si>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</si>
  <si>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</si>
  <si>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</si>
  <si>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</si>
  <si>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</si>
  <si>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</si>
  <si>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</si>
  <si>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</si>
  <si>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</si>
  <si>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</si>
  <si>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</si>
  <si>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</si>
  <si>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</si>
  <si>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</si>
  <si>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</si>
  <si>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</si>
  <si>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</si>
  <si>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</si>
  <si>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</si>
  <si>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</si>
  <si>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</si>
  <si>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</si>
  <si>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</si>
  <si>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</si>
  <si>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</si>
  <si>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</si>
  <si>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</si>
  <si>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</si>
  <si>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</si>
  <si>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</si>
  <si>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</si>
  <si>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</si>
  <si>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</si>
  <si>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</si>
  <si>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</si>
  <si>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</si>
  <si>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</si>
  <si>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</si>
  <si>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</si>
  <si>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</si>
  <si>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</si>
  <si>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</si>
  <si>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</si>
  <si>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</si>
  <si>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</si>
  <si>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</si>
  <si>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</si>
  <si>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</si>
  <si>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</si>
  <si>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</si>
  <si>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</si>
  <si>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</si>
  <si>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</si>
  <si>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</si>
  <si>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</si>
  <si>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</si>
  <si>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</si>
  <si>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</si>
  <si>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</si>
  <si>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</si>
  <si>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</si>
  <si>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</si>
  <si>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</si>
  <si>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</si>
  <si>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</si>
  <si>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</si>
  <si>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</si>
  <si>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</si>
  <si>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</si>
  <si>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</si>
  <si>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</si>
  <si>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</si>
  <si>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</si>
  <si>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</si>
  <si>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</si>
  <si>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</si>
  <si>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</si>
  <si>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</si>
  <si>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</si>
  <si>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</si>
  <si>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</si>
  <si>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</si>
  <si>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</si>
  <si>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</si>
  <si>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</si>
  <si>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</si>
  <si>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</si>
  <si>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</si>
  <si>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</si>
  <si>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</si>
  <si>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</si>
  <si>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</si>
  <si>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</si>
  <si>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</si>
  <si>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</si>
  <si>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</si>
  <si>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</si>
  <si>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</si>
  <si>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</si>
  <si>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</si>
  <si>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</si>
  <si>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</si>
  <si>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</si>
  <si>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</si>
  <si>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</si>
  <si>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</si>
  <si>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</si>
  <si>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</si>
  <si>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</si>
  <si>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</si>
  <si>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</si>
  <si>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</si>
  <si>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</si>
  <si>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</si>
  <si>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</si>
  <si>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</si>
  <si>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</si>
  <si>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</si>
  <si>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</si>
  <si>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</si>
  <si>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</si>
  <si>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</si>
  <si>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</si>
  <si>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</si>
  <si>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</si>
  <si>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</si>
  <si>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</si>
  <si>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</si>
  <si>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</si>
  <si>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</si>
  <si>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</si>
  <si>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</si>
  <si>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</si>
  <si>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</si>
  <si>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</si>
  <si>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</si>
  <si>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</si>
  <si>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</si>
  <si>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</si>
  <si>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</si>
  <si>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</si>
  <si>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</si>
  <si>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</si>
  <si>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</si>
  <si>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</si>
  <si>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</si>
  <si>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</si>
  <si>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</si>
  <si>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</si>
  <si>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</si>
  <si>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</si>
  <si>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</si>
  <si>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</si>
  <si>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</si>
  <si>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</si>
  <si>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</si>
  <si>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</si>
  <si>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</si>
  <si>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</si>
  <si>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</si>
  <si>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</si>
  <si>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</si>
  <si>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</si>
  <si>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</si>
  <si>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</si>
  <si>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</si>
  <si>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</si>
  <si>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</si>
  <si>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</si>
  <si>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</si>
  <si>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</si>
  <si>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</si>
  <si>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</si>
  <si>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</si>
  <si>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</si>
  <si>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</si>
  <si>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</si>
  <si>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</si>
  <si>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</si>
  <si>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</si>
  <si>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</si>
  <si>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</si>
  <si>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</si>
  <si>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</si>
  <si>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</si>
  <si>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</si>
  <si>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</si>
  <si>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</si>
  <si>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</si>
  <si>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</si>
  <si>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</si>
  <si>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</si>
  <si>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</si>
  <si>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</si>
  <si>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</si>
  <si>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</si>
  <si>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</si>
  <si>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</si>
  <si>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</si>
  <si>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</si>
  <si>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</si>
  <si>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</si>
  <si>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</si>
  <si>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</si>
  <si>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</si>
  <si>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</si>
  <si>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</si>
  <si>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</si>
  <si>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</si>
  <si>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</si>
  <si>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</si>
  <si>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</si>
  <si>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</si>
  <si>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</si>
  <si>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</si>
  <si>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</si>
  <si>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</si>
  <si>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</si>
  <si>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</si>
  <si>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</si>
  <si>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</si>
  <si>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</si>
  <si>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</si>
  <si>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</si>
  <si>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</si>
  <si>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</si>
  <si>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</si>
  <si>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</si>
  <si>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</si>
  <si>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</si>
  <si>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</si>
  <si>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</si>
  <si>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</si>
  <si>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</si>
  <si>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</si>
  <si>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</si>
  <si>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</si>
  <si>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</si>
  <si>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</si>
  <si>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</si>
  <si>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</si>
  <si>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</si>
  <si>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</si>
  <si>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</si>
  <si>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</si>
  <si>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</si>
  <si>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</si>
  <si>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</si>
  <si>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</si>
  <si>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</si>
  <si>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</si>
  <si>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</si>
  <si>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</si>
  <si>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</si>
  <si>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</si>
  <si>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</si>
  <si>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</si>
  <si>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</si>
  <si>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</si>
  <si>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</si>
  <si>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</si>
  <si>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</si>
  <si>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</si>
  <si>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</si>
  <si>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</si>
  <si>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</si>
  <si>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</si>
  <si>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</si>
  <si>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</si>
  <si>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</si>
  <si>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</si>
  <si>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</si>
  <si>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</si>
  <si>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</si>
  <si>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</si>
  <si>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</si>
  <si>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</si>
  <si>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</si>
  <si>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</si>
  <si>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</si>
  <si>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</si>
  <si>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</si>
  <si>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</si>
  <si>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</si>
  <si>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</si>
  <si>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</si>
  <si>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</si>
  <si>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</si>
  <si>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</si>
  <si>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</si>
  <si>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</si>
  <si>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</si>
  <si>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</si>
  <si>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</si>
  <si>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</si>
  <si>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</si>
  <si>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</si>
  <si>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</si>
  <si>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</si>
  <si>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</si>
  <si>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</si>
  <si>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</si>
  <si>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</si>
  <si>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</si>
  <si>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</si>
  <si>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</si>
  <si>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</si>
  <si>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</si>
  <si>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</si>
  <si>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</si>
  <si>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</si>
  <si>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</si>
  <si>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</si>
  <si>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</si>
  <si>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</si>
  <si>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</si>
  <si>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</si>
  <si>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</si>
  <si>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</si>
  <si>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</si>
  <si>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</si>
  <si>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</si>
  <si>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</si>
  <si>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</si>
  <si>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</si>
  <si>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</si>
  <si>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</si>
  <si>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</si>
  <si>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</si>
  <si>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</si>
  <si>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</si>
  <si>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</si>
  <si>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</si>
  <si>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</si>
  <si>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</si>
  <si>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</si>
  <si>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</si>
  <si>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</si>
  <si>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</si>
  <si>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</si>
  <si>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</si>
  <si>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</si>
  <si>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</si>
  <si>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</si>
  <si>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</si>
  <si>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</si>
  <si>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</si>
  <si>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</si>
  <si>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</si>
  <si>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</si>
  <si>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</si>
  <si>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</si>
  <si>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</si>
  <si>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</si>
  <si>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</si>
  <si>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</si>
  <si>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</si>
  <si>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</si>
  <si>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</si>
  <si>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</si>
  <si>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</si>
  <si>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</si>
  <si>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</si>
  <si>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</si>
  <si>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</si>
  <si>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</si>
  <si>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</si>
  <si>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</si>
  <si>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</si>
  <si>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</si>
  <si>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</si>
  <si>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</si>
  <si>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</si>
  <si>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</si>
  <si>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</si>
  <si>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</si>
  <si>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</si>
  <si>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</si>
  <si>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</si>
  <si>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</si>
  <si>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</si>
  <si>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</si>
  <si>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</si>
  <si>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</si>
  <si>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</si>
  <si>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</si>
  <si>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</si>
  <si>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</si>
  <si>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</si>
  <si>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</si>
  <si>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</si>
  <si>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</si>
  <si>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</si>
  <si>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</si>
  <si>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</si>
  <si>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</si>
  <si>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</si>
  <si>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</si>
  <si>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</si>
  <si>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</si>
  <si>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</si>
  <si>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</si>
  <si>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</si>
  <si>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</si>
  <si>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</si>
  <si>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</si>
  <si>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</si>
  <si>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</si>
  <si>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</si>
  <si>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</si>
  <si>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</si>
  <si>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</si>
  <si>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</si>
  <si>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</si>
  <si>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</si>
  <si>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</si>
  <si>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</si>
  <si>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</si>
  <si>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</si>
  <si>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</si>
  <si>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</si>
  <si>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</si>
  <si>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</si>
  <si>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</si>
  <si>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</si>
  <si>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</si>
  <si>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</si>
  <si>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</si>
  <si>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</si>
  <si>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</si>
  <si>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</si>
  <si>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</si>
  <si>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</si>
  <si>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</si>
  <si>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</si>
  <si>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</si>
  <si>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</si>
  <si>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</si>
  <si>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</si>
  <si>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</si>
  <si>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</si>
  <si>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</si>
  <si>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</si>
  <si>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</si>
  <si>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</si>
  <si>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</si>
  <si>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</si>
  <si>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</si>
  <si>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</si>
  <si>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</si>
  <si>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</si>
  <si>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</si>
  <si>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</si>
  <si>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</si>
  <si>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</si>
  <si>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</si>
  <si>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</si>
  <si>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</si>
  <si>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</si>
  <si>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</si>
  <si>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</si>
  <si>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</si>
  <si>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</si>
  <si>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</si>
  <si>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</si>
  <si>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</si>
  <si>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</si>
  <si>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</si>
  <si>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</si>
  <si>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</si>
  <si>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</si>
  <si>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</si>
  <si>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</si>
  <si>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</si>
  <si>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</si>
  <si>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</si>
  <si>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</si>
  <si>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</si>
  <si>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</si>
  <si>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</si>
  <si>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</si>
  <si>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</si>
  <si>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</si>
  <si>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</si>
  <si>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</si>
  <si>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</si>
  <si>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</si>
  <si>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</si>
  <si>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</si>
  <si>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</si>
  <si>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</si>
  <si>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</si>
  <si>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</si>
  <si>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</si>
  <si>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</si>
  <si>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</si>
  <si>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</si>
  <si>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</si>
  <si>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</si>
  <si>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</si>
  <si>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</si>
  <si>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</si>
  <si>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</si>
  <si>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</si>
  <si>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</si>
  <si>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</si>
  <si>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</si>
  <si>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</si>
  <si>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</si>
  <si>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</si>
  <si>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</si>
  <si>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</si>
  <si>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</si>
  <si>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</si>
  <si>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</si>
  <si>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</si>
  <si>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</si>
  <si>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</si>
  <si>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</si>
  <si>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</si>
  <si>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</si>
  <si>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</si>
  <si>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</si>
  <si>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</si>
  <si>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</si>
  <si>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</si>
  <si>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</si>
  <si>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</si>
  <si>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</si>
  <si>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</si>
  <si>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</si>
  <si>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</si>
  <si>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</si>
  <si>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</si>
  <si>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</si>
  <si>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</si>
  <si>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</si>
  <si>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</si>
  <si>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</si>
  <si>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</si>
  <si>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</si>
  <si>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</si>
  <si>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</si>
  <si>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</si>
  <si>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</si>
  <si>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</si>
  <si>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</si>
  <si>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</si>
  <si>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</si>
  <si>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</si>
  <si>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</si>
  <si>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</si>
  <si>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</si>
  <si>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</si>
  <si>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</si>
  <si>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</si>
  <si>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</si>
  <si>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</si>
  <si>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</si>
  <si>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</si>
  <si>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</si>
  <si>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</si>
  <si>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</si>
  <si>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</si>
  <si>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</si>
  <si>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</si>
  <si>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</si>
  <si>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</si>
  <si>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</si>
  <si>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</si>
  <si>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</si>
  <si>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</si>
  <si>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</si>
  <si>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</si>
  <si>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</si>
  <si>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</si>
  <si>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</si>
  <si>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</si>
  <si>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</si>
  <si>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</si>
  <si>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</si>
  <si>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</si>
  <si>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</si>
  <si>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</si>
  <si>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</si>
  <si>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</si>
  <si>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</si>
  <si>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</si>
  <si>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</si>
  <si>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</si>
  <si>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</si>
  <si>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</si>
  <si>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</si>
  <si>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</si>
  <si>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</si>
  <si>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</si>
  <si>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</si>
  <si>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</si>
  <si>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</si>
  <si>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</si>
  <si>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</si>
  <si>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</si>
  <si>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</si>
  <si>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</si>
  <si>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</si>
  <si>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</si>
  <si>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</si>
  <si>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</si>
  <si>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</si>
  <si>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</si>
  <si>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</si>
  <si>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</si>
  <si>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</si>
  <si>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</si>
  <si>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</si>
  <si>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</si>
  <si>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</si>
  <si>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</si>
  <si>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</si>
  <si>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</si>
  <si>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</si>
  <si>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</si>
  <si>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</si>
  <si>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</si>
  <si>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</si>
  <si>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</si>
  <si>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</si>
  <si>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</si>
  <si>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</si>
  <si>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</si>
  <si>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</si>
  <si>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</si>
  <si>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</si>
  <si>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</si>
  <si>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</si>
  <si>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</si>
  <si>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</si>
  <si>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</si>
  <si>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</si>
  <si>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</si>
  <si>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</si>
  <si>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</si>
  <si>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</si>
  <si>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</si>
  <si>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</si>
  <si>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</si>
  <si>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</si>
  <si>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</si>
  <si>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</si>
  <si>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</si>
  <si>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</si>
  <si>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</si>
  <si>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</si>
  <si>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</si>
  <si>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</si>
  <si>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</si>
  <si>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</si>
  <si>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</si>
  <si>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</si>
  <si>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</si>
  <si>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</si>
  <si>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</si>
  <si>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</si>
  <si>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</si>
  <si>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</si>
  <si>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</si>
  <si>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</si>
  <si>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</si>
  <si>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</si>
  <si>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</si>
  <si>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</si>
  <si>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</si>
  <si>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</si>
  <si>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</si>
  <si>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</si>
  <si>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</si>
  <si>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</si>
  <si>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</si>
  <si>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</si>
  <si>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</si>
  <si>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</si>
  <si>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</si>
  <si>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</si>
  <si>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</si>
  <si>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</si>
  <si>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</si>
  <si>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</si>
  <si>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</si>
  <si>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</si>
  <si>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</si>
  <si>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</si>
  <si>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</si>
  <si>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</si>
  <si>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</si>
  <si>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</si>
  <si>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</si>
  <si>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</si>
  <si>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</si>
  <si>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</si>
  <si>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</si>
  <si>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</si>
  <si>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</si>
  <si>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</si>
  <si>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</si>
  <si>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</si>
  <si>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</si>
  <si>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</si>
  <si>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</si>
  <si>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</si>
  <si>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</si>
  <si>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</si>
  <si>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</si>
  <si>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</si>
  <si>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</si>
  <si>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</si>
  <si>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</si>
  <si>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</si>
  <si>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</si>
  <si>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</si>
  <si>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</si>
  <si>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</si>
  <si>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</si>
  <si>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</si>
  <si>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</si>
  <si>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</si>
  <si>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</si>
  <si>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</si>
  <si>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</si>
  <si>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</si>
  <si>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</si>
  <si>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</si>
  <si>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</si>
  <si>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</si>
  <si>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</si>
  <si>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</si>
  <si>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</si>
  <si>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</si>
  <si>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</si>
  <si>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</si>
  <si>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</si>
  <si>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</si>
  <si>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</si>
  <si>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</si>
  <si>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</si>
  <si>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</si>
  <si>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</si>
  <si>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</si>
  <si>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</si>
  <si>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</si>
  <si>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</si>
  <si>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</si>
  <si>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</si>
  <si>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</si>
  <si>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</si>
  <si>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</si>
  <si>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</si>
  <si>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</si>
  <si>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</si>
  <si>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</si>
  <si>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</si>
  <si>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</si>
  <si>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</si>
  <si>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</si>
  <si>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</si>
  <si>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</si>
  <si>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</si>
  <si>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</si>
  <si>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</si>
  <si>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</si>
  <si>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</si>
  <si>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</si>
  <si>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</si>
  <si>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</si>
  <si>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</si>
  <si>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</si>
  <si>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</si>
  <si>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</si>
  <si>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</si>
  <si>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</si>
  <si>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</si>
  <si>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</si>
  <si>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</si>
  <si>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</si>
  <si>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</si>
  <si>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</si>
  <si>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</si>
  <si>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</si>
  <si>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</si>
  <si>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</si>
  <si>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</si>
  <si>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</si>
  <si>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</si>
  <si>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</si>
  <si>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</si>
  <si>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</si>
  <si>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</si>
  <si>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</si>
  <si>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</si>
  <si>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</si>
  <si>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</si>
  <si>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</si>
  <si>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</si>
  <si>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</si>
  <si>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</si>
  <si>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</si>
  <si>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</si>
  <si>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</si>
  <si>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</si>
  <si>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</si>
  <si>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</si>
  <si>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</si>
  <si>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</si>
  <si>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</si>
  <si>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</si>
  <si>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</si>
  <si>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</si>
  <si>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</si>
  <si>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</si>
  <si>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</si>
  <si>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</si>
  <si>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</si>
  <si>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</si>
  <si>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</si>
  <si>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</si>
  <si>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</si>
  <si>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</si>
  <si>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</si>
  <si>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</si>
  <si>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</si>
  <si>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</si>
  <si>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</si>
  <si>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</si>
  <si>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</si>
  <si>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</si>
  <si>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</si>
  <si>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</si>
  <si>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</si>
  <si>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</si>
  <si>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</si>
  <si>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</si>
  <si>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</si>
  <si>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</si>
  <si>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</si>
  <si>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</si>
  <si>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</si>
  <si>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</si>
  <si>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</si>
  <si>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</si>
  <si>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</si>
  <si>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</si>
  <si>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</si>
  <si>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</si>
  <si>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</si>
  <si>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</si>
  <si>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</si>
  <si>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</si>
  <si>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</si>
  <si>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</si>
  <si>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</si>
  <si>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</si>
  <si>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</si>
  <si>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</si>
  <si>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</si>
  <si>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</si>
  <si>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</si>
  <si>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</si>
  <si>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</si>
  <si>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</si>
  <si>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</si>
  <si>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</si>
  <si>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</si>
  <si>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</si>
  <si>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</si>
  <si>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</si>
  <si>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</si>
  <si>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</si>
  <si>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</si>
  <si>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</si>
  <si>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</si>
  <si>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</si>
  <si>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</si>
  <si>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</si>
  <si>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</si>
  <si>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</si>
  <si>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</si>
  <si>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</si>
  <si>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</si>
  <si>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</si>
  <si>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</si>
  <si>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</si>
  <si>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</si>
  <si>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</si>
  <si>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</si>
  <si>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</si>
  <si>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</si>
  <si>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</si>
  <si>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</si>
  <si>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</si>
  <si>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</si>
  <si>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</si>
  <si>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</si>
  <si>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</si>
  <si>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</si>
  <si>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</si>
  <si>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</si>
  <si>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</si>
  <si>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</si>
  <si>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</si>
  <si>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</si>
  <si>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</si>
  <si>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</si>
  <si>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</si>
  <si>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</si>
  <si>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</si>
  <si>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</si>
  <si>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</si>
  <si>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</si>
  <si>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</si>
  <si>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</si>
  <si>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</si>
  <si>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</si>
  <si>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</si>
  <si>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</si>
  <si>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</si>
  <si>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</si>
  <si>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</si>
  <si>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</si>
  <si>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</si>
  <si>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</si>
  <si>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</si>
  <si>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</si>
  <si>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</si>
  <si>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</si>
  <si>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</si>
  <si>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</si>
  <si>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</si>
  <si>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</si>
  <si>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</si>
  <si>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</si>
  <si>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</si>
  <si>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</si>
  <si>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</si>
  <si>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</si>
  <si>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</si>
  <si>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</si>
  <si>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</si>
  <si>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</si>
  <si>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</si>
  <si>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</si>
  <si>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</si>
  <si>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</si>
  <si>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</si>
  <si>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</si>
  <si>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</si>
  <si>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</si>
  <si>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</si>
  <si>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</si>
  <si>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</si>
  <si>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</si>
  <si>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</si>
  <si>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</si>
  <si>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</si>
  <si>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</si>
  <si>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</si>
  <si>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</si>
  <si>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</si>
  <si>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</si>
  <si>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</si>
  <si>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</si>
  <si>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</si>
  <si>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</si>
  <si>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</si>
  <si>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</si>
  <si>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</si>
  <si>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</si>
  <si>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</si>
  <si>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</si>
  <si>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</si>
  <si>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</si>
  <si>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</si>
  <si>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</si>
  <si>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</si>
  <si>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</si>
  <si>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</si>
  <si>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</si>
  <si>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</si>
  <si>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</si>
  <si>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</si>
  <si>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</si>
  <si>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</si>
  <si>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</si>
  <si>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</si>
  <si>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</si>
  <si>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</si>
  <si>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</si>
  <si>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</si>
  <si>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</si>
  <si>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</si>
  <si>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</si>
  <si>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</si>
  <si>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</si>
  <si>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</si>
  <si>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</si>
  <si>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</si>
  <si>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</si>
  <si>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</si>
  <si>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</si>
  <si>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</si>
  <si>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</si>
  <si>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</si>
  <si>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</si>
  <si>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</si>
  <si>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</si>
  <si>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</si>
  <si>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</si>
  <si>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</si>
  <si>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</si>
  <si>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</si>
  <si>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</si>
  <si>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</si>
  <si>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</si>
  <si>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</si>
  <si>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</si>
  <si>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</si>
  <si>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</si>
  <si>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</si>
  <si>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</si>
  <si>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</si>
  <si>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</si>
  <si>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</si>
  <si>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</si>
  <si>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</si>
  <si>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</si>
  <si>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</si>
  <si>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</si>
  <si>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</si>
  <si>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</si>
  <si>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</si>
  <si>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</si>
  <si>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</si>
  <si>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</si>
  <si>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</si>
  <si>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</si>
  <si>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</si>
  <si>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</si>
  <si>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</si>
  <si>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</si>
  <si>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</si>
  <si>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</si>
  <si>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</si>
  <si>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</si>
  <si>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</si>
  <si>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</si>
  <si>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</si>
  <si>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</si>
  <si>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</si>
  <si>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</si>
  <si>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</si>
  <si>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</si>
  <si>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</si>
  <si>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</si>
  <si>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</si>
  <si>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</si>
  <si>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</si>
  <si>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</si>
  <si>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</si>
  <si>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</si>
  <si>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</si>
  <si>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</si>
  <si>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</si>
  <si>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</si>
  <si>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</si>
  <si>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</si>
  <si>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</si>
  <si>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</si>
  <si>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</si>
  <si>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</si>
  <si>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</si>
  <si>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</si>
  <si>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</si>
  <si>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</si>
  <si>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</si>
  <si>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</si>
  <si>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</si>
  <si>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</si>
  <si>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</si>
  <si>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</si>
  <si>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</si>
  <si>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</si>
  <si>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</si>
  <si>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</si>
  <si>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</si>
  <si>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</si>
  <si>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</si>
  <si>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</si>
  <si>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</si>
  <si>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</si>
  <si>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</si>
  <si>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</si>
  <si>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</si>
  <si>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</si>
  <si>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</si>
  <si>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</si>
  <si>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</si>
  <si>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</si>
  <si>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</si>
  <si>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</si>
  <si>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</si>
  <si>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</si>
  <si>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</si>
  <si>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</si>
  <si>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</si>
  <si>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</si>
  <si>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</si>
  <si>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</si>
  <si>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</si>
  <si>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</si>
  <si>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</si>
  <si>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</si>
  <si>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</si>
  <si>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</si>
  <si>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</si>
  <si>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</si>
  <si>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</si>
  <si>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</si>
  <si>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</si>
  <si>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</si>
  <si>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</si>
  <si>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</si>
  <si>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</si>
  <si>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</si>
  <si>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</si>
  <si>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</si>
  <si>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</si>
  <si>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</si>
  <si>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</si>
  <si>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</si>
  <si>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</si>
  <si>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</si>
  <si>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</si>
  <si>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</si>
  <si>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</si>
  <si>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</si>
  <si>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</si>
  <si>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</si>
  <si>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</si>
  <si>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</si>
  <si>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</si>
  <si>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</si>
  <si>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</si>
  <si>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</si>
  <si>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</si>
  <si>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</si>
  <si>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</si>
  <si>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</si>
  <si>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</si>
  <si>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</si>
  <si>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</si>
  <si>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</si>
  <si>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</si>
  <si>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</si>
  <si>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</si>
  <si>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</si>
  <si>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</si>
  <si>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</si>
  <si>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</si>
  <si>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</si>
  <si>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</si>
  <si>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</si>
  <si>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</si>
  <si>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</si>
  <si>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</si>
  <si>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</si>
  <si>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</si>
  <si>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</si>
  <si>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</si>
  <si>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</si>
  <si>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</si>
  <si>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</si>
  <si>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</si>
  <si>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</si>
  <si>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</si>
  <si>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</si>
  <si>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</si>
  <si>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</si>
  <si>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</si>
  <si>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</si>
  <si>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</si>
  <si>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</si>
  <si>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</si>
  <si>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</si>
  <si>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</si>
  <si>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</si>
  <si>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</si>
  <si>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</si>
  <si>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</si>
  <si>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</si>
  <si>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</si>
  <si>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</si>
  <si>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</si>
  <si>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</si>
  <si>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</si>
  <si>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</si>
  <si>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</si>
  <si>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</si>
  <si>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</si>
  <si>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</si>
  <si>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</si>
  <si>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</si>
  <si>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</si>
  <si>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</si>
  <si>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</si>
  <si>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</si>
  <si>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</si>
  <si>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</si>
  <si>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</si>
  <si>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</si>
  <si>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</si>
  <si>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</si>
  <si>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</si>
  <si>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</si>
  <si>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</si>
  <si>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</si>
  <si>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</si>
  <si>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</si>
  <si>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</si>
  <si>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</si>
  <si>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</si>
  <si>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</si>
  <si>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</si>
  <si>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</si>
  <si>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</si>
  <si>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</si>
  <si>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</si>
  <si>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</si>
  <si>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</si>
  <si>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</si>
  <si>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</si>
  <si>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</si>
  <si>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</si>
  <si>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</si>
  <si>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</si>
  <si>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</si>
  <si>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</si>
  <si>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</si>
  <si>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</si>
  <si>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</si>
  <si>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</si>
  <si>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</si>
  <si>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</si>
  <si>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</si>
  <si>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</si>
  <si>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</si>
  <si>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</si>
  <si>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</si>
  <si>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</si>
  <si>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</si>
  <si>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</si>
  <si>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</si>
  <si>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</si>
  <si>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</si>
  <si>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</si>
  <si>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</si>
  <si>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</si>
  <si>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</si>
  <si>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</si>
  <si>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</si>
  <si>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</si>
  <si>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</si>
  <si>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</si>
  <si>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</si>
  <si>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</si>
  <si>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</si>
  <si>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</si>
  <si>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</si>
  <si>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</si>
  <si>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</si>
  <si>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</si>
  <si>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</si>
  <si>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</si>
  <si>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</si>
  <si>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</si>
  <si>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</si>
  <si>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</si>
  <si>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</si>
  <si>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</si>
  <si>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</si>
  <si>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</si>
  <si>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</si>
  <si>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</si>
  <si>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</si>
  <si>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</si>
  <si>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</si>
  <si>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</si>
  <si>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</si>
  <si>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</si>
  <si>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</si>
  <si>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</si>
  <si>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</si>
  <si>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</si>
  <si>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</si>
  <si>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</si>
  <si>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</si>
  <si>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</si>
  <si>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</si>
  <si>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</si>
  <si>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</si>
  <si>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</si>
  <si>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</si>
  <si>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</si>
  <si>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</si>
  <si>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</si>
  <si>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</si>
  <si>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</si>
  <si>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</si>
  <si>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</si>
  <si>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</si>
  <si>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</si>
  <si>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</si>
  <si>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</si>
  <si>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</si>
  <si>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</si>
  <si>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</si>
  <si>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</si>
  <si>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</si>
  <si>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</si>
  <si>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</si>
  <si>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</si>
  <si>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</si>
  <si>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</si>
  <si>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</si>
  <si>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</si>
  <si>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</si>
  <si>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</si>
  <si>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</si>
  <si>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</si>
  <si>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</si>
  <si>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</si>
  <si>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</si>
  <si>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</si>
  <si>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</si>
  <si>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</si>
  <si>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</si>
  <si>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</si>
  <si>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</si>
  <si>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</si>
  <si>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</si>
  <si>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</si>
  <si>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</si>
  <si>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</si>
  <si>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</si>
  <si>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</si>
  <si>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</si>
  <si>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</si>
  <si>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</si>
  <si>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</si>
  <si>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</si>
  <si>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</si>
  <si>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</si>
  <si>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</si>
  <si>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</si>
  <si>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</si>
  <si>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</si>
  <si>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</si>
  <si>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</si>
  <si>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</si>
  <si>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</si>
  <si>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</si>
  <si>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</si>
  <si>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</si>
  <si>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</si>
  <si>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</si>
  <si>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</si>
  <si>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</si>
  <si>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</si>
  <si>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</si>
  <si>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</si>
  <si>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</si>
  <si>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</si>
  <si>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</si>
  <si>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</si>
  <si>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</si>
  <si>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</si>
  <si>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</si>
  <si>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</si>
  <si>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</si>
  <si>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</si>
  <si>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</si>
  <si>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</si>
  <si>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</si>
  <si>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</si>
  <si>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</si>
  <si>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</si>
  <si>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</si>
  <si>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</si>
  <si>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</si>
  <si>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</si>
  <si>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</si>
  <si>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</si>
  <si>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</si>
  <si>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</si>
  <si>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</si>
  <si>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</si>
  <si>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</si>
  <si>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</si>
  <si>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</si>
  <si>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</si>
  <si>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</si>
  <si>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</si>
  <si>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</si>
  <si>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</si>
  <si>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</si>
  <si>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</si>
  <si>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</si>
  <si>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</si>
  <si>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</si>
  <si>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</si>
  <si>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</si>
  <si>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</si>
  <si>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</si>
  <si>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</si>
  <si>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</si>
  <si>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</si>
  <si>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</si>
  <si>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</si>
  <si>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</si>
  <si>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</si>
  <si>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</si>
  <si>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</si>
  <si>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</si>
  <si>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</si>
  <si>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</si>
  <si>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</si>
  <si>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</si>
  <si>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</si>
  <si>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</si>
  <si>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</si>
  <si>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</si>
  <si>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</si>
  <si>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</si>
  <si>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</si>
  <si>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</si>
  <si>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</si>
  <si>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</si>
  <si>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</si>
  <si>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</si>
  <si>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</si>
  <si>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</si>
  <si>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</si>
  <si>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</si>
  <si>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</si>
  <si>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</si>
  <si>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</si>
  <si>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</si>
  <si>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</si>
  <si>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</si>
  <si>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</si>
  <si>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</si>
  <si>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</si>
  <si>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</si>
  <si>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</si>
  <si>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</si>
  <si>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</si>
  <si>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</si>
  <si>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</si>
  <si>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</si>
  <si>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</si>
  <si>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</si>
  <si>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</si>
  <si>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</si>
  <si>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</si>
  <si>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</si>
  <si>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</si>
  <si>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</si>
  <si>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</si>
  <si>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</si>
  <si>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</si>
  <si>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</si>
  <si>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</si>
  <si>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</si>
  <si>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</si>
  <si>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</si>
  <si>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</si>
  <si>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</si>
  <si>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</si>
  <si>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</si>
  <si>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</si>
  <si>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</si>
  <si>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</si>
  <si>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</si>
  <si>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</si>
  <si>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</si>
  <si>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</si>
  <si>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</si>
  <si>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</si>
  <si>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</si>
  <si>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</si>
  <si>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</si>
  <si>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</si>
  <si>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</si>
  <si>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</si>
  <si>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</si>
  <si>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</si>
  <si>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</si>
  <si>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</si>
  <si>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</si>
  <si>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</si>
  <si>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</si>
  <si>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</si>
  <si>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</si>
  <si>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</si>
  <si>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</si>
  <si>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</si>
  <si>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</si>
  <si>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</si>
  <si>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</si>
  <si>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</si>
  <si>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</si>
  <si>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</si>
  <si>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</si>
  <si>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</si>
  <si>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</si>
  <si>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</si>
  <si>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</si>
  <si>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</si>
  <si>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</si>
  <si>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</si>
  <si>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</si>
  <si>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</si>
  <si>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</si>
  <si>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</si>
  <si>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</si>
  <si>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</si>
  <si>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</si>
  <si>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</si>
  <si>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</si>
  <si>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</si>
  <si>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</si>
  <si>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</si>
  <si>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</si>
  <si>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</si>
  <si>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</si>
  <si>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</si>
  <si>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</si>
  <si>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</si>
  <si>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</si>
  <si>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</si>
  <si>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</si>
  <si>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</si>
  <si>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</si>
  <si>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</si>
  <si>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</si>
  <si>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</si>
  <si>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</si>
  <si>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</si>
  <si>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</si>
  <si>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</si>
  <si>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</si>
  <si>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</si>
  <si>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</si>
  <si>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</si>
  <si>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</si>
  <si>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</si>
  <si>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</si>
  <si>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</si>
  <si>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</si>
  <si>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</si>
  <si>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</si>
  <si>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</si>
  <si>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</si>
  <si>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</si>
  <si>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</si>
  <si>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</si>
  <si>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</si>
  <si>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</si>
  <si>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</si>
  <si>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</si>
  <si>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</si>
  <si>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</si>
  <si>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</si>
  <si>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</si>
  <si>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</si>
  <si>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</si>
  <si>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</si>
  <si>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</si>
  <si>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</si>
  <si>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</si>
  <si>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</si>
  <si>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</si>
  <si>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</si>
  <si>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</si>
  <si>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</si>
  <si>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</si>
  <si>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</si>
  <si>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</si>
  <si>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</si>
  <si>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</si>
  <si>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</si>
  <si>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</si>
  <si>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</si>
  <si>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</si>
  <si>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</si>
  <si>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</si>
  <si>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</si>
  <si>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</si>
  <si>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</si>
  <si>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</si>
  <si>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</si>
  <si>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</si>
  <si>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</si>
  <si>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</si>
  <si>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</si>
  <si>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</si>
  <si>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</si>
  <si>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</si>
  <si>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</si>
  <si>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</si>
  <si>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</si>
  <si>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</si>
  <si>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</si>
  <si>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</si>
  <si>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</si>
  <si>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</si>
  <si>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</si>
  <si>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</si>
  <si>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</si>
  <si>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</si>
  <si>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</si>
  <si>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</si>
  <si>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</si>
  <si>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</si>
  <si>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</si>
  <si>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</si>
  <si>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</si>
  <si>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</si>
  <si>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</si>
  <si>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</si>
  <si>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</si>
  <si>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</si>
  <si>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</si>
  <si>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</si>
  <si>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</si>
  <si>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</si>
  <si>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</si>
  <si>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</si>
  <si>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</si>
  <si>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</si>
  <si>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</si>
  <si>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</si>
  <si>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</si>
  <si>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</si>
  <si>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</si>
  <si>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</si>
  <si>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</si>
  <si>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</si>
  <si>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</si>
  <si>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</si>
  <si>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</si>
  <si>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</si>
  <si>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</si>
  <si>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</si>
  <si>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</si>
  <si>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</si>
  <si>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</si>
  <si>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</si>
  <si>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</si>
  <si>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</si>
  <si>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</si>
  <si>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</si>
  <si>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</si>
  <si>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</si>
  <si>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</si>
  <si>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</si>
  <si>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</si>
  <si>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</si>
  <si>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</si>
  <si>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</si>
  <si>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</si>
  <si>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</si>
  <si>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</si>
  <si>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</si>
  <si>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</si>
  <si>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</si>
  <si>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</si>
  <si>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</si>
  <si>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</si>
  <si>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</si>
  <si>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</si>
  <si>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</si>
  <si>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</si>
  <si>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</si>
  <si>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</si>
  <si>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</si>
  <si>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</si>
  <si>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</si>
  <si>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</si>
  <si>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</si>
  <si>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</si>
  <si>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</si>
  <si>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</si>
  <si>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</si>
  <si>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</si>
  <si>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</si>
  <si>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</si>
  <si>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</si>
  <si>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</si>
  <si>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</si>
  <si>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</si>
  <si>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</si>
  <si>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</si>
  <si>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</si>
  <si>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</si>
  <si>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</si>
  <si>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</si>
  <si>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</si>
  <si>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</si>
  <si>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</si>
  <si>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</si>
  <si>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</si>
  <si>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</si>
  <si>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</si>
  <si>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</si>
  <si>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</si>
  <si>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</si>
  <si>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</si>
  <si>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</si>
  <si>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</si>
  <si>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</si>
  <si>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</si>
  <si>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</si>
  <si>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</si>
  <si>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</si>
  <si>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</si>
  <si>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</si>
  <si>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</si>
  <si>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</si>
  <si>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</si>
  <si>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</si>
  <si>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</si>
  <si>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</si>
  <si>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</si>
  <si>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</si>
  <si>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</si>
  <si>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</si>
  <si>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</si>
  <si>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</si>
  <si>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</si>
  <si>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</si>
  <si>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</si>
  <si>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</si>
  <si>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</si>
  <si>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</si>
  <si>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</si>
  <si>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</si>
  <si>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</si>
  <si>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</si>
  <si>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</si>
  <si>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</si>
  <si>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</si>
  <si>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</si>
  <si>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</si>
  <si>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</si>
  <si>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</si>
  <si>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</si>
  <si>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</si>
  <si>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</si>
  <si>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</si>
  <si>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</si>
  <si>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</si>
  <si>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</si>
  <si>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</si>
  <si>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</si>
  <si>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</si>
  <si>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</si>
  <si>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</si>
  <si>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</si>
  <si>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</si>
  <si>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</si>
  <si>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</si>
  <si>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</si>
  <si>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</si>
  <si>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</si>
  <si>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</si>
  <si>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</si>
  <si>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</si>
  <si>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</si>
  <si>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</si>
  <si>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</si>
  <si>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</si>
  <si>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</si>
  <si>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</si>
  <si>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</si>
  <si>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</si>
  <si>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</si>
  <si>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</si>
  <si>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</si>
  <si>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</si>
  <si>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</si>
  <si>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</si>
  <si>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</si>
  <si>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</si>
  <si>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</si>
  <si>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</si>
  <si>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</si>
  <si>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</si>
  <si>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</si>
  <si>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</si>
  <si>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</si>
  <si>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</si>
  <si>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</si>
  <si>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</si>
  <si>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</si>
  <si>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</si>
  <si>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</si>
  <si>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</si>
  <si>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</si>
  <si>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</si>
  <si>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</si>
  <si>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</si>
  <si>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</si>
  <si>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</si>
  <si>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</si>
  <si>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</si>
  <si>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</si>
  <si>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</si>
  <si>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</si>
  <si>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</si>
  <si>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</si>
  <si>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</si>
  <si>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</si>
  <si>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</si>
  <si>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</si>
  <si>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</si>
  <si>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</si>
  <si>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</si>
  <si>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</si>
  <si>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</si>
  <si>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</si>
  <si>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</si>
  <si>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</si>
  <si>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</si>
  <si>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</si>
  <si>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</si>
  <si>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</si>
  <si>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</si>
  <si>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</si>
  <si>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</si>
  <si>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</si>
  <si>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</si>
  <si>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</si>
  <si>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</si>
  <si>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</si>
  <si>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</si>
  <si>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</si>
  <si>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</si>
  <si>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</si>
  <si>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</si>
  <si>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</si>
  <si>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</si>
  <si>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</si>
  <si>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</si>
  <si>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</si>
  <si>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</si>
  <si>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</si>
  <si>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</si>
  <si>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</si>
  <si>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</si>
  <si>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</si>
  <si>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</si>
  <si>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</si>
  <si>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</si>
  <si>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</si>
  <si>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</si>
  <si>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</si>
  <si>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</si>
  <si>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</si>
  <si>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</si>
  <si>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</si>
  <si>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</si>
  <si>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</si>
  <si>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</si>
  <si>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</si>
  <si>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</si>
  <si>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</si>
  <si>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</si>
  <si>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</si>
  <si>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</si>
  <si>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</si>
  <si>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</si>
  <si>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</si>
  <si>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</si>
  <si>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</si>
  <si>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</si>
  <si>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</si>
  <si>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</si>
  <si>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</si>
  <si>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</si>
  <si>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</si>
  <si>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</si>
  <si>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</si>
  <si>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</si>
  <si>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</si>
  <si>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</si>
  <si>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</si>
  <si>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</si>
  <si>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</si>
  <si>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</si>
  <si>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</si>
  <si>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</si>
  <si>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</si>
  <si>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</si>
  <si>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</si>
  <si>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</si>
  <si>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</si>
  <si>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</si>
  <si>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</si>
  <si>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</si>
  <si>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</si>
  <si>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</si>
  <si>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</si>
  <si>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</si>
  <si>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</si>
  <si>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</si>
  <si>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</si>
  <si>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</si>
  <si>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</si>
  <si>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</si>
  <si>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</si>
  <si>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</si>
  <si>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</si>
  <si>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</si>
  <si>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</si>
  <si>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</si>
  <si>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</si>
  <si>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</si>
  <si>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</si>
  <si>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</si>
  <si>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</si>
  <si>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</si>
  <si>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</si>
  <si>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</si>
  <si>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</si>
  <si>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</si>
  <si>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</si>
  <si>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</si>
  <si>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</si>
  <si>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</si>
  <si>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</si>
  <si>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</si>
  <si>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</si>
  <si>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</si>
  <si>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</si>
  <si>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</si>
  <si>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</si>
  <si>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</si>
  <si>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</si>
  <si>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</si>
  <si>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</si>
  <si>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</si>
  <si>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</si>
  <si>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</si>
  <si>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</si>
  <si>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</si>
  <si>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</si>
  <si>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</si>
  <si>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</si>
  <si>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</si>
  <si>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</si>
  <si>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</si>
  <si>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</si>
  <si>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</si>
  <si>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</si>
  <si>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</si>
  <si>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</si>
  <si>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</si>
  <si>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</si>
  <si>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</si>
  <si>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</si>
  <si>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</si>
  <si>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</si>
  <si>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</si>
  <si>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</si>
  <si>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</si>
  <si>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</si>
  <si>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</si>
  <si>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</si>
  <si>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</si>
  <si>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</si>
  <si>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</si>
  <si>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</si>
  <si>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</si>
  <si>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</si>
  <si>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</si>
  <si>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</si>
  <si>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</si>
  <si>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</si>
  <si>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</si>
  <si>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</si>
  <si>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</si>
  <si>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</si>
  <si>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</si>
  <si>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</si>
  <si>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</si>
  <si>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</si>
  <si>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</si>
  <si>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</si>
  <si>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</si>
  <si>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</si>
  <si>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</si>
  <si>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</si>
  <si>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</si>
  <si>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</si>
  <si>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</si>
  <si>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</si>
  <si>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</si>
  <si>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</si>
  <si>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</si>
  <si>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</si>
  <si>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</si>
  <si>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</si>
  <si>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</si>
  <si>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</si>
  <si>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</si>
  <si>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</si>
  <si>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</si>
  <si>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</si>
  <si>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</si>
  <si>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</si>
  <si>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</si>
  <si>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</si>
  <si>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</si>
  <si>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</si>
  <si>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</si>
  <si>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</si>
  <si>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</si>
  <si>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</si>
  <si>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</si>
  <si>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</si>
  <si>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</si>
  <si>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</si>
  <si>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</si>
  <si>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</si>
  <si>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</si>
  <si>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</si>
  <si>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</si>
  <si>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</si>
  <si>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</si>
  <si>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</si>
  <si>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</si>
  <si>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</si>
  <si>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</si>
  <si>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</si>
  <si>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</si>
  <si>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</si>
  <si>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</si>
  <si>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</si>
  <si>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</si>
  <si>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</si>
  <si>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</si>
  <si>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</si>
  <si>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</si>
  <si>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</si>
  <si>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</si>
  <si>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</si>
  <si>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</si>
  <si>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</si>
  <si>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</si>
  <si>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</si>
  <si>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</si>
  <si>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</si>
  <si>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</si>
  <si>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</si>
  <si>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</si>
  <si>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</si>
  <si>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</si>
  <si>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</si>
  <si>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</si>
  <si>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</si>
  <si>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</si>
  <si>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</si>
  <si>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</si>
  <si>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</si>
  <si>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</si>
  <si>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</si>
  <si>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</si>
  <si>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</si>
  <si>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</si>
  <si>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</si>
  <si>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</si>
  <si>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</si>
  <si>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</si>
  <si>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</si>
  <si>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</si>
  <si>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</si>
  <si>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</si>
  <si>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</si>
  <si>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</si>
  <si>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</si>
  <si>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</si>
  <si>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</si>
  <si>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</si>
  <si>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</si>
  <si>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</si>
  <si>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</si>
  <si>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</si>
  <si>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</si>
  <si>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</si>
  <si>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</si>
  <si>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</si>
  <si>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</si>
  <si>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</si>
  <si>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</si>
  <si>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</si>
  <si>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</si>
  <si>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</si>
  <si>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</si>
  <si>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</si>
  <si>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</si>
  <si>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</si>
  <si>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</si>
  <si>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</si>
  <si>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</si>
  <si>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</si>
  <si>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</si>
  <si>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</si>
  <si>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</si>
  <si>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</si>
  <si>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</si>
  <si>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</si>
  <si>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</si>
  <si>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</si>
  <si>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</si>
  <si>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</si>
  <si>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</si>
  <si>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</si>
  <si>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</si>
  <si>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</si>
  <si>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</si>
  <si>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</si>
  <si>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</si>
  <si>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</si>
  <si>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</si>
  <si>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</si>
  <si>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</si>
  <si>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</si>
  <si>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</si>
  <si>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</si>
  <si>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</si>
  <si>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</si>
  <si>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</si>
  <si>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</si>
  <si>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</si>
  <si>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</si>
  <si>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</si>
  <si>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</si>
  <si>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</si>
  <si>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</si>
  <si>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</si>
  <si>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</si>
  <si>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</si>
  <si>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</si>
  <si>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</si>
  <si>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</si>
  <si>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</si>
  <si>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</si>
  <si>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</si>
  <si>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</si>
  <si>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</si>
  <si>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</si>
  <si>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</si>
  <si>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</si>
  <si>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</si>
  <si>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</si>
  <si>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</si>
  <si>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</si>
  <si>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</si>
  <si>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</si>
  <si>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</si>
  <si>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</si>
  <si>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</si>
  <si>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</si>
  <si>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</si>
  <si>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</si>
  <si>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</si>
  <si>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</si>
  <si>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</si>
  <si>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</si>
  <si>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</si>
  <si>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</si>
  <si>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</si>
  <si>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</si>
  <si>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</si>
  <si>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</si>
  <si>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</si>
  <si>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</si>
  <si>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</si>
  <si>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</si>
  <si>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</si>
  <si>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</si>
  <si>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</si>
  <si>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</si>
  <si>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</si>
  <si>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</si>
  <si>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</si>
  <si>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</si>
  <si>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</si>
  <si>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</si>
  <si>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</si>
  <si>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</si>
  <si>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</si>
  <si>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</si>
  <si>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</si>
  <si>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</si>
  <si>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</si>
  <si>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</si>
  <si>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</si>
  <si>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</si>
  <si>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</si>
  <si>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</si>
  <si>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</si>
  <si>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</si>
  <si>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</si>
  <si>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</si>
  <si>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</si>
  <si>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</si>
  <si>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</si>
  <si>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</si>
  <si>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</si>
  <si>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</si>
  <si>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</si>
  <si>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</si>
  <si>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</si>
  <si>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</si>
  <si>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</si>
  <si>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</si>
  <si>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</si>
  <si>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</si>
  <si>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</si>
  <si>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</si>
  <si>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</si>
  <si>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</si>
  <si>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</si>
  <si>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</si>
  <si>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</si>
  <si>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</si>
  <si>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</si>
  <si>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</si>
  <si>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</si>
  <si>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</si>
  <si>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</si>
  <si>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</si>
  <si>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</si>
  <si>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</si>
  <si>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</si>
  <si>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</si>
  <si>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</si>
  <si>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</si>
  <si>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</si>
  <si>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</si>
  <si>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</si>
  <si>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</si>
  <si>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</si>
  <si>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</si>
  <si>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</si>
  <si>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</si>
  <si>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</si>
  <si>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</si>
  <si>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</si>
  <si>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</si>
  <si>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</si>
  <si>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</si>
  <si>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</si>
  <si>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</si>
  <si>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</si>
  <si>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</si>
  <si>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</si>
  <si>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</si>
  <si>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</si>
  <si>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</si>
  <si>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</si>
  <si>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</si>
  <si>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</si>
  <si>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</si>
  <si>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</si>
  <si>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</si>
  <si>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</si>
  <si>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</si>
  <si>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</si>
  <si>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</si>
  <si>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</si>
  <si>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</si>
  <si>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</si>
  <si>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</si>
  <si>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</si>
  <si>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</si>
  <si>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</si>
  <si>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</si>
  <si>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</si>
  <si>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</si>
  <si>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</si>
  <si>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</si>
  <si>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</si>
  <si>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</si>
  <si>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</si>
  <si>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</si>
  <si>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</si>
  <si>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</si>
  <si>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</si>
  <si>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</si>
  <si>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</si>
  <si>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</si>
  <si>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</si>
  <si>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</si>
  <si>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</si>
  <si>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</si>
  <si>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</si>
  <si>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</si>
  <si>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</si>
  <si>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</si>
  <si>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</si>
  <si>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</si>
  <si>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</si>
  <si>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</si>
  <si>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</si>
  <si>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</si>
  <si>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</si>
  <si>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</si>
  <si>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</si>
  <si>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</si>
  <si>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</si>
  <si>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</si>
  <si>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</si>
  <si>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</si>
  <si>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</si>
  <si>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</si>
  <si>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</si>
  <si>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</si>
  <si>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</si>
  <si>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</si>
  <si>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</si>
  <si>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</si>
  <si>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</si>
  <si>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</si>
  <si>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</si>
  <si>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</si>
  <si>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</si>
  <si>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</si>
  <si>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</si>
  <si>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</si>
  <si>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</si>
  <si>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</si>
  <si>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</si>
  <si>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</si>
  <si>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</si>
  <si>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</si>
  <si>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</si>
  <si>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</si>
  <si>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</si>
  <si>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</si>
  <si>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</si>
  <si>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</si>
  <si>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</si>
  <si>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</si>
  <si>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</si>
  <si>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</si>
  <si>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</si>
  <si>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</si>
  <si>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</si>
  <si>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</si>
  <si>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</si>
  <si>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</si>
  <si>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</si>
  <si>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</si>
  <si>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</si>
  <si>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</si>
  <si>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</si>
  <si>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</si>
  <si>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</si>
  <si>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</si>
  <si>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</si>
  <si>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</si>
  <si>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</si>
  <si>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</si>
  <si>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</si>
  <si>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</si>
  <si>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</si>
  <si>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</si>
  <si>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</si>
  <si>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</si>
  <si>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</si>
  <si>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</si>
  <si>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</si>
  <si>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</si>
  <si>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</si>
  <si>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</si>
  <si>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</si>
  <si>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</si>
  <si>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</si>
  <si>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</si>
  <si>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</si>
  <si>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</si>
  <si>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</si>
  <si>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</si>
  <si>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</si>
  <si>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</si>
  <si>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</si>
  <si>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</si>
  <si>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</si>
  <si>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</si>
  <si>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</si>
  <si>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</si>
  <si>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</si>
  <si>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</si>
  <si>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</si>
  <si>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</si>
  <si>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</si>
  <si>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</si>
  <si>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</si>
  <si>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</si>
  <si>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</si>
  <si>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</si>
  <si>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</si>
  <si>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</si>
  <si>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</si>
  <si>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</si>
  <si>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</si>
  <si>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</si>
  <si>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</si>
  <si>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</si>
  <si>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</si>
  <si>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</si>
  <si>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</si>
  <si>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</si>
  <si>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</si>
  <si>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</si>
  <si>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</si>
  <si>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</si>
  <si>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</si>
  <si>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</si>
  <si>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</si>
  <si>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</si>
  <si>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</si>
  <si>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</si>
  <si>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</si>
  <si>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</si>
  <si>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</si>
  <si>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</si>
  <si>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</si>
  <si>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</si>
  <si>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</si>
  <si>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</si>
  <si>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</si>
  <si>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</si>
  <si>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</si>
  <si>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</si>
  <si>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</si>
  <si>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</si>
  <si>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</si>
  <si>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</si>
  <si>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</si>
  <si>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</si>
  <si>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</si>
  <si>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</si>
  <si>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</si>
  <si>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</si>
  <si>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</si>
  <si>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</si>
  <si>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</si>
  <si>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</si>
  <si>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</si>
  <si>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</si>
  <si>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</si>
  <si>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</si>
  <si>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</si>
  <si>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</si>
  <si>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</si>
  <si>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</si>
  <si>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</si>
  <si>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</si>
  <si>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</si>
  <si>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</si>
  <si>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</si>
  <si>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</si>
  <si>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</si>
  <si>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</si>
  <si>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</si>
  <si>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</si>
  <si>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</si>
  <si>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</si>
  <si>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</si>
  <si>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</si>
  <si>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</si>
  <si>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</si>
  <si>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</si>
  <si>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</si>
  <si>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</si>
  <si>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</si>
  <si>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</si>
  <si>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</si>
  <si>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</si>
  <si>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</si>
  <si>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</si>
  <si>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</si>
  <si>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</si>
  <si>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</si>
  <si>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</si>
  <si>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</si>
  <si>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</si>
  <si>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</si>
  <si>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</si>
  <si>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</si>
  <si>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</si>
  <si>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</si>
  <si>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</si>
  <si>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</si>
  <si>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</si>
  <si>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</si>
  <si>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</si>
  <si>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</si>
  <si>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</si>
  <si>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</si>
  <si>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</si>
  <si>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</si>
  <si>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</si>
  <si>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</si>
  <si>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</si>
  <si>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</si>
  <si>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</si>
  <si>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</si>
  <si>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</si>
  <si>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</si>
  <si>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</si>
  <si>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</si>
  <si>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</si>
  <si>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</si>
  <si>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</si>
  <si>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</si>
  <si>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</si>
  <si>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</si>
  <si>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</si>
  <si>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</si>
  <si>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</si>
  <si>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</si>
  <si>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</si>
  <si>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</si>
  <si>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</si>
  <si>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</si>
  <si>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</si>
  <si>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</si>
  <si>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</si>
  <si>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</si>
  <si>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</si>
  <si>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</si>
  <si>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</si>
  <si>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</si>
  <si>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</si>
  <si>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</si>
  <si>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</si>
  <si>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</si>
  <si>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</si>
  <si>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</si>
  <si>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</si>
  <si>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</si>
  <si>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</si>
  <si>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</si>
  <si>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</si>
  <si>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</si>
  <si>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</si>
  <si>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</si>
  <si>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</si>
  <si>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</si>
  <si>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</si>
  <si>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</si>
  <si>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</si>
  <si>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</si>
  <si>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</si>
  <si>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</si>
  <si>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</si>
  <si>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</si>
  <si>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</si>
  <si>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</si>
  <si>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</si>
  <si>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</si>
  <si>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</si>
  <si>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</si>
  <si>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</si>
  <si>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</si>
  <si>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</si>
  <si>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</si>
  <si>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</si>
  <si>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</si>
  <si>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</si>
  <si>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</si>
  <si>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</si>
  <si>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</si>
  <si>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</si>
  <si>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</si>
  <si>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</si>
  <si>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</si>
  <si>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</si>
  <si>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</si>
  <si>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</si>
  <si>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</si>
  <si>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</si>
  <si>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</si>
  <si>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</si>
  <si>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</si>
  <si>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</si>
  <si>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</si>
  <si>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</si>
  <si>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</si>
  <si>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</si>
  <si>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</si>
  <si>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</si>
  <si>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</si>
  <si>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</si>
  <si>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</si>
  <si>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</si>
  <si>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</si>
  <si>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</si>
  <si>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</si>
  <si>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</si>
  <si>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</si>
  <si>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</si>
  <si>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</si>
  <si>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</si>
  <si>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</si>
  <si>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</si>
  <si>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</si>
  <si>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</si>
  <si>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</si>
  <si>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</si>
  <si>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</si>
  <si>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</si>
  <si>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</si>
  <si>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</si>
  <si>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</si>
  <si>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</si>
  <si>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</si>
  <si>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</si>
  <si>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</si>
  <si>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</si>
  <si>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</si>
  <si>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</si>
  <si>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</si>
  <si>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</si>
  <si>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</si>
  <si>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</si>
  <si>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</si>
  <si>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</si>
  <si>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</si>
  <si>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</si>
  <si>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</si>
  <si>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</si>
  <si>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</si>
  <si>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</si>
  <si>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</si>
  <si>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</si>
  <si>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</si>
  <si>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</si>
  <si>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</si>
  <si>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</si>
  <si>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</si>
  <si>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</si>
  <si>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</si>
  <si>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</si>
  <si>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</si>
  <si>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</si>
  <si>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</si>
  <si>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</si>
  <si>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</si>
  <si>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</si>
  <si>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</si>
  <si>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</si>
  <si>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</si>
  <si>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</si>
  <si>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</si>
  <si>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</si>
  <si>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</si>
  <si>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</si>
  <si>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</si>
  <si>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</si>
  <si>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</si>
  <si>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</si>
  <si>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</si>
  <si>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</si>
  <si>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</si>
  <si>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</si>
  <si>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</si>
  <si>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</si>
  <si>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</si>
  <si>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</si>
  <si>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</si>
  <si>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</si>
  <si>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</si>
  <si>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</si>
  <si>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</si>
  <si>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</si>
  <si>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</si>
  <si>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</si>
  <si>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</si>
  <si>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</si>
  <si>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</si>
  <si>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</si>
  <si>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</si>
  <si>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</si>
  <si>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</si>
  <si>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</si>
  <si>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</si>
  <si>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</si>
  <si>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</si>
  <si>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</si>
  <si>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</si>
  <si>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</si>
  <si>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</si>
  <si>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</si>
  <si>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</si>
  <si>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</si>
  <si>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</si>
  <si>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</si>
  <si>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</si>
  <si>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</si>
  <si>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</si>
  <si>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</si>
  <si>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</si>
  <si>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</si>
  <si>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</si>
  <si>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</si>
  <si>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</si>
  <si>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</si>
  <si>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</si>
  <si>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</si>
  <si>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</si>
  <si>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</si>
  <si>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</si>
  <si>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</si>
  <si>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</si>
  <si>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</si>
  <si>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</si>
  <si>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</si>
  <si>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</si>
  <si>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</si>
  <si>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</si>
  <si>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</si>
  <si>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</si>
  <si>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</si>
  <si>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</si>
  <si>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</si>
  <si>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</si>
  <si>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</si>
  <si>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</si>
  <si>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</si>
  <si>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</si>
  <si>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</si>
  <si>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</si>
  <si>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</si>
  <si>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</si>
  <si>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</si>
  <si>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</si>
  <si>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</si>
  <si>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</si>
  <si>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</si>
  <si>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</si>
  <si>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</si>
  <si>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</si>
  <si>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</si>
  <si>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</si>
  <si>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</si>
  <si>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</si>
  <si>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</si>
  <si>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</si>
  <si>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</si>
  <si>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</si>
  <si>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</si>
  <si>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</si>
  <si>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</si>
  <si>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</si>
  <si>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</si>
  <si>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</si>
  <si>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</si>
  <si>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</si>
  <si>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</si>
  <si>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</si>
  <si>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</si>
  <si>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</si>
  <si>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</si>
  <si>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</si>
  <si>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</si>
  <si>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</si>
  <si>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</si>
  <si>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</si>
  <si>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</si>
  <si>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</si>
  <si>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</si>
  <si>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</si>
  <si>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</si>
  <si>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</si>
  <si>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</si>
  <si>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</si>
  <si>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</si>
  <si>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</si>
  <si>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</si>
  <si>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</si>
  <si>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</si>
  <si>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</si>
  <si>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</si>
  <si>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</si>
  <si>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</si>
  <si>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</si>
  <si>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</si>
  <si>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</si>
  <si>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</si>
  <si>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</si>
  <si>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</si>
  <si>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</si>
  <si>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</si>
  <si>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</si>
  <si>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</si>
  <si>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</si>
  <si>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</si>
  <si>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</si>
  <si>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</si>
  <si>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</si>
  <si>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</si>
  <si>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</si>
  <si>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</si>
  <si>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</si>
  <si>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</si>
  <si>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</si>
  <si>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</si>
  <si>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</si>
  <si>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</si>
  <si>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</si>
  <si>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</si>
  <si>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</si>
  <si>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</si>
  <si>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</si>
  <si>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</si>
  <si>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</si>
  <si>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</si>
  <si>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</si>
  <si>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</si>
  <si>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</si>
  <si>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</si>
  <si>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</si>
  <si>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</si>
  <si>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</si>
  <si>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</si>
  <si>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</si>
  <si>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</si>
  <si>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</si>
  <si>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</si>
  <si>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</si>
  <si>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</si>
  <si>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</si>
  <si>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</si>
  <si>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</si>
  <si>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</si>
  <si>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</si>
  <si>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</si>
  <si>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</si>
  <si>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</si>
  <si>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</si>
  <si>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</si>
  <si>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</si>
  <si>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</si>
  <si>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</si>
  <si>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</si>
  <si>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</si>
  <si>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</si>
  <si>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</si>
  <si>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</si>
  <si>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</si>
  <si>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</si>
  <si>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</si>
  <si>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</si>
  <si>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</si>
  <si>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</si>
  <si>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</si>
  <si>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</si>
  <si>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</si>
  <si>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</si>
  <si>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</si>
  <si>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</si>
  <si>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</si>
  <si>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</si>
  <si>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</si>
  <si>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</si>
  <si>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</si>
  <si>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</si>
  <si>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</si>
  <si>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</si>
  <si>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</si>
  <si>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</si>
  <si>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</si>
  <si>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</si>
  <si>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</si>
  <si>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</si>
  <si>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</si>
  <si>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</si>
  <si>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</si>
  <si>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</si>
  <si>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</si>
  <si>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</si>
  <si>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</si>
  <si>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</si>
  <si>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</si>
  <si>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</si>
  <si>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</si>
  <si>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</si>
  <si>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</si>
  <si>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</si>
  <si>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</si>
  <si>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</si>
  <si>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</si>
  <si>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</si>
  <si>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</si>
  <si>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</si>
  <si>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</si>
  <si>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</si>
  <si>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</si>
  <si>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</si>
  <si>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</si>
  <si>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</si>
  <si>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</si>
  <si>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</si>
  <si>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</si>
  <si>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</si>
  <si>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</si>
  <si>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</si>
  <si>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</si>
  <si>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</si>
  <si>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</si>
  <si>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</si>
  <si>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</si>
  <si>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</si>
  <si>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</si>
  <si>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</si>
  <si>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</si>
  <si>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</si>
  <si>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</si>
  <si>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</si>
  <si>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</si>
  <si>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</si>
  <si>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</si>
  <si>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</si>
  <si>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</si>
  <si>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</si>
  <si>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</si>
  <si>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</si>
  <si>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</si>
  <si>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</si>
  <si>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</si>
  <si>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</si>
  <si>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</si>
  <si>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</si>
  <si>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</si>
  <si>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</si>
  <si>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</si>
  <si>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</si>
  <si>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</si>
  <si>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</si>
  <si>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</si>
  <si>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</si>
  <si>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</si>
  <si>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</si>
  <si>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</si>
  <si>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</si>
  <si>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</si>
  <si>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</si>
  <si>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</si>
  <si>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</si>
  <si>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</si>
  <si>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</si>
  <si>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</si>
  <si>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</si>
  <si>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</si>
  <si>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</si>
  <si>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</si>
  <si>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</si>
  <si>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</si>
  <si>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</si>
  <si>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</si>
  <si>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</si>
  <si>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</si>
  <si>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</si>
  <si>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</si>
  <si>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</si>
  <si>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</si>
  <si>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</si>
  <si>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</si>
  <si>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</si>
  <si>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</si>
  <si>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</si>
  <si>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</si>
  <si>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</si>
  <si>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</si>
  <si>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</si>
  <si>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</si>
  <si>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</si>
  <si>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</si>
  <si>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</si>
  <si>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</si>
  <si>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</si>
  <si>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</si>
  <si>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</si>
  <si>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</si>
  <si>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</si>
  <si>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</si>
  <si>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</si>
  <si>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</si>
  <si>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</si>
  <si>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</si>
  <si>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</si>
  <si>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</si>
  <si>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</si>
  <si>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</si>
  <si>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</si>
  <si>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</si>
  <si>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</si>
  <si>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</si>
  <si>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</si>
  <si>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</si>
  <si>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</si>
  <si>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</si>
  <si>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</si>
  <si>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</si>
  <si>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</si>
  <si>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</si>
  <si>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</si>
  <si>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</si>
  <si>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</si>
  <si>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</si>
  <si>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</si>
  <si>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</si>
  <si>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</si>
  <si>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</si>
  <si>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</si>
  <si>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</si>
  <si>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</si>
  <si>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</si>
  <si>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</si>
  <si>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</si>
  <si>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</si>
  <si>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</si>
  <si>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</si>
  <si>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</si>
  <si>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</si>
  <si>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</si>
  <si>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</si>
  <si>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</si>
  <si>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</si>
  <si>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</si>
  <si>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</si>
  <si>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</si>
  <si>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</si>
  <si>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</si>
  <si>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</si>
  <si>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</si>
  <si>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</si>
  <si>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</si>
  <si>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</si>
  <si>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</si>
  <si>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</si>
  <si>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</si>
  <si>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</si>
  <si>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</si>
  <si>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</si>
  <si>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</si>
  <si>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</si>
  <si>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</si>
  <si>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</si>
  <si>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</si>
  <si>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</si>
  <si>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</si>
  <si>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</si>
  <si>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</si>
  <si>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</si>
  <si>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</si>
  <si>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</si>
  <si>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</si>
  <si>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</si>
  <si>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</si>
  <si>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</si>
  <si>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</si>
  <si>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</si>
  <si>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</si>
  <si>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</si>
  <si>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</si>
  <si>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</si>
  <si>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</si>
  <si>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</si>
  <si>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</si>
  <si>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</si>
  <si>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</si>
  <si>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</si>
  <si>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</si>
  <si>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</si>
  <si>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</si>
  <si>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</si>
  <si>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</si>
  <si>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</si>
  <si>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</si>
  <si>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</si>
  <si>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</si>
  <si>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</si>
  <si>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</si>
  <si>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</si>
  <si>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</si>
  <si>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</si>
  <si>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</si>
  <si>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</si>
  <si>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</si>
  <si>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</si>
  <si>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</si>
  <si>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</si>
  <si>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</si>
  <si>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</si>
  <si>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</si>
  <si>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</si>
  <si>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</si>
  <si>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</si>
  <si>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</si>
  <si>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</si>
  <si>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</si>
  <si>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</si>
  <si>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</si>
  <si>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</si>
  <si>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</si>
  <si>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</si>
  <si>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</si>
  <si>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</si>
  <si>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</si>
  <si>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</si>
  <si>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</si>
  <si>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</si>
  <si>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</si>
  <si>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</si>
  <si>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</si>
  <si>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</si>
  <si>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</si>
  <si>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</si>
  <si>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</si>
  <si>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</si>
  <si>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</si>
  <si>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</si>
  <si>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</si>
  <si>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</si>
  <si>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</si>
  <si>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</si>
  <si>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</si>
  <si>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</si>
  <si>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</si>
  <si>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</si>
  <si>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</si>
  <si>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</si>
  <si>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</si>
  <si>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</si>
  <si>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</si>
  <si>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</si>
  <si>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</si>
  <si>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</si>
  <si>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</si>
  <si>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</si>
  <si>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</si>
  <si>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</si>
  <si>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</si>
  <si>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</si>
  <si>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</si>
  <si>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</si>
  <si>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</si>
  <si>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</si>
  <si>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</si>
  <si>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</si>
  <si>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</si>
  <si>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</si>
  <si>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</si>
  <si>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</si>
  <si>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</si>
  <si>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</si>
  <si>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</si>
  <si>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</si>
  <si>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</si>
  <si>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</si>
  <si>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</si>
  <si>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</si>
  <si>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</si>
  <si>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</si>
  <si>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</si>
  <si>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</si>
  <si>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</si>
  <si>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</si>
  <si>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</si>
  <si>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</si>
  <si>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</si>
  <si>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</si>
  <si>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</si>
  <si>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</si>
  <si>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</si>
  <si>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</si>
  <si>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</si>
  <si>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</si>
  <si>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</si>
  <si>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</si>
  <si>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</si>
  <si>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</si>
  <si>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</si>
  <si>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</si>
  <si>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</si>
  <si>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</si>
  <si>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</si>
  <si>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</si>
  <si>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</si>
  <si>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</si>
  <si>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</si>
  <si>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</si>
  <si>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</si>
  <si>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</si>
  <si>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</si>
  <si>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</si>
  <si>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</si>
  <si>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</si>
  <si>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</si>
  <si>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</si>
  <si>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</si>
  <si>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</si>
  <si>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</si>
  <si>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</si>
  <si>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</si>
  <si>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</si>
  <si>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</si>
  <si>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</si>
  <si>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</si>
  <si>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</si>
  <si>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</si>
  <si>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</si>
  <si>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</si>
  <si>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</si>
  <si>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</si>
  <si>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</si>
  <si>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</si>
  <si>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</si>
  <si>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</si>
  <si>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</si>
  <si>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</si>
  <si>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</si>
  <si>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</si>
  <si>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</si>
  <si>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</si>
  <si>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</si>
  <si>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</si>
  <si>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</si>
  <si>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</si>
  <si>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</si>
  <si>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</si>
  <si>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</si>
  <si>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</si>
  <si>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</si>
  <si>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</si>
  <si>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</si>
  <si>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</si>
  <si>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</si>
  <si>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</si>
  <si>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</si>
  <si>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</si>
  <si>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</si>
  <si>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</si>
  <si>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</si>
  <si>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</si>
  <si>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</si>
  <si>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</si>
  <si>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</si>
  <si>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</si>
  <si>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</si>
  <si>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</si>
  <si>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</si>
  <si>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</si>
  <si>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</si>
  <si>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</si>
  <si>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</si>
  <si>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</si>
  <si>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</si>
  <si>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</si>
  <si>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</si>
  <si>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</si>
  <si>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</si>
  <si>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</si>
  <si>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</si>
  <si>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</si>
  <si>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</si>
  <si>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</si>
  <si>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</si>
  <si>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</si>
  <si>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</si>
  <si>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</si>
  <si>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</si>
  <si>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</si>
  <si>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</si>
  <si>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</si>
  <si>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</si>
  <si>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</si>
  <si>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</si>
  <si>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</si>
  <si>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</si>
  <si>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</si>
  <si>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</si>
  <si>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</si>
  <si>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</si>
  <si>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</si>
  <si>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</si>
  <si>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</si>
  <si>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</si>
  <si>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</si>
  <si>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</si>
  <si>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</si>
  <si>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</si>
  <si>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</si>
  <si>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</si>
  <si>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</si>
  <si>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</si>
  <si>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</si>
  <si>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</si>
  <si>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</si>
  <si>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</si>
  <si>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</si>
  <si>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</si>
  <si>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</si>
  <si>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</si>
  <si>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</si>
  <si>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</si>
  <si>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</si>
  <si>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</si>
  <si>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</si>
  <si>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</si>
  <si>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</si>
  <si>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</si>
  <si>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</si>
  <si>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</si>
  <si>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</si>
  <si>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</si>
  <si>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</si>
  <si>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</si>
  <si>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</si>
  <si>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</si>
  <si>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</si>
  <si>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</si>
  <si>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</si>
  <si>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</si>
  <si>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</si>
  <si>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</si>
  <si>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</si>
  <si>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</si>
  <si>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</si>
  <si>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</si>
  <si>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</si>
  <si>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</si>
  <si>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</si>
  <si>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</si>
  <si>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</si>
  <si>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</si>
  <si>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</si>
  <si>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</si>
  <si>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</si>
  <si>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</si>
  <si>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</si>
  <si>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</si>
  <si>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</si>
  <si>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</si>
  <si>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</si>
  <si>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</si>
  <si>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</si>
  <si>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</si>
  <si>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</si>
  <si>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</si>
  <si>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</si>
  <si>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</si>
  <si>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</si>
  <si>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</si>
  <si>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</si>
  <si>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</si>
  <si>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</si>
  <si>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</si>
  <si>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</si>
  <si>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</si>
  <si>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</si>
  <si>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</si>
  <si>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</si>
  <si>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</si>
  <si>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</si>
  <si>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</si>
  <si>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</si>
  <si>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</si>
  <si>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</si>
  <si>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</si>
  <si>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</si>
  <si>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</si>
  <si>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</si>
  <si>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</si>
  <si>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</si>
  <si>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</si>
  <si>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</si>
  <si>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</si>
  <si>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</si>
  <si>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</si>
  <si>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</si>
  <si>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</si>
  <si>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</si>
  <si>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</si>
  <si>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</si>
  <si>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</si>
  <si>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</si>
  <si>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</si>
  <si>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</si>
  <si>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</si>
  <si>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</si>
  <si>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</si>
  <si>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</si>
  <si>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</si>
  <si>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</si>
  <si>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</si>
  <si>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</si>
  <si>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</si>
  <si>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</si>
  <si>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</si>
  <si>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</si>
  <si>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</si>
  <si>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</si>
  <si>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</si>
  <si>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</si>
  <si>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</si>
  <si>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</si>
  <si>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</si>
  <si>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</si>
  <si>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</si>
  <si>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</si>
  <si>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</si>
  <si>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</si>
  <si>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</si>
  <si>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</si>
  <si>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</si>
  <si>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</si>
  <si>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</si>
  <si>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</si>
  <si>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</si>
  <si>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</si>
  <si>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</si>
  <si>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</si>
  <si>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</si>
  <si>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</si>
  <si>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</si>
  <si>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</si>
  <si>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</si>
  <si>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</si>
  <si>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</si>
  <si>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</si>
  <si>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</si>
  <si>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</si>
  <si>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</si>
  <si>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</si>
  <si>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</si>
  <si>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</si>
  <si>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</si>
  <si>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</si>
  <si>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</si>
  <si>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</si>
  <si>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</si>
  <si>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</si>
  <si>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</si>
  <si>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</si>
  <si>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</si>
  <si>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</si>
  <si>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</si>
  <si>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</si>
  <si>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</si>
  <si>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</si>
  <si>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</si>
  <si>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</si>
  <si>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</si>
  <si>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</si>
  <si>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</si>
  <si>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</si>
  <si>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</si>
  <si>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</si>
  <si>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</si>
  <si>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</si>
  <si>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</si>
  <si>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</si>
  <si>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</si>
  <si>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</si>
  <si>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</si>
  <si>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</si>
  <si>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</si>
  <si>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</si>
  <si>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</si>
  <si>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</si>
  <si>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</si>
  <si>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</si>
  <si>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</si>
  <si>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</si>
  <si>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</si>
  <si>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</si>
  <si>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</si>
  <si>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</si>
  <si>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</si>
  <si>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</si>
  <si>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</si>
  <si>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</si>
  <si>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</si>
  <si>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</si>
  <si>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</si>
  <si>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</si>
  <si>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</si>
  <si>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</si>
  <si>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</si>
  <si>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</si>
  <si>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</si>
  <si>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</si>
  <si>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</si>
  <si>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</si>
  <si>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</si>
  <si>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</si>
  <si>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</si>
  <si>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</si>
  <si>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</si>
  <si>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</si>
  <si>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</si>
  <si>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</si>
  <si>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</si>
  <si>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</si>
  <si>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</si>
  <si>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</si>
  <si>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</si>
  <si>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</si>
  <si>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</si>
  <si>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</si>
  <si>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</si>
  <si>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</si>
  <si>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</si>
  <si>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</si>
  <si>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</si>
  <si>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</si>
  <si>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</si>
  <si>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</si>
  <si>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</si>
  <si>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</si>
  <si>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</si>
  <si>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</si>
  <si>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</si>
  <si>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</si>
  <si>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</si>
  <si>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</si>
  <si>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</si>
  <si>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</si>
  <si>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</si>
  <si>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</si>
  <si>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</si>
  <si>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</si>
  <si>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</si>
  <si>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</si>
  <si>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</si>
  <si>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</si>
  <si>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</si>
  <si>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</si>
  <si>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</si>
  <si>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</si>
  <si>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</si>
  <si>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</si>
  <si>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</si>
  <si>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</si>
  <si>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</si>
  <si>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</si>
  <si>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</si>
  <si>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</si>
  <si>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</si>
  <si>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</si>
  <si>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</si>
  <si>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</si>
  <si>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</si>
  <si>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</si>
  <si>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</si>
  <si>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</si>
  <si>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</si>
  <si>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</si>
  <si>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</si>
  <si>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</si>
  <si>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</si>
  <si>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</si>
  <si>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</si>
  <si>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</si>
  <si>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</si>
  <si>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</si>
  <si>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</si>
  <si>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</si>
  <si>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</si>
  <si>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</si>
  <si>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</si>
  <si>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</si>
  <si>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</si>
  <si>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</si>
  <si>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</si>
  <si>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</si>
  <si>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</si>
  <si>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</si>
  <si>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</si>
  <si>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</si>
  <si>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</si>
  <si>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</si>
  <si>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</si>
  <si>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</si>
  <si>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</si>
  <si>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</si>
  <si>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</si>
  <si>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</si>
  <si>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</si>
  <si>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</si>
  <si>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</si>
  <si>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</si>
  <si>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</si>
  <si>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</si>
  <si>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</si>
  <si>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</si>
  <si>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</si>
  <si>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</si>
  <si>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</si>
  <si>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</si>
  <si>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</si>
  <si>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</si>
  <si>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</si>
  <si>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</si>
  <si>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</si>
  <si>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</si>
  <si>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</si>
  <si>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</si>
  <si>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</si>
  <si>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</si>
  <si>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</si>
  <si>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</si>
  <si>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</si>
  <si>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</si>
  <si>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</si>
  <si>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</si>
  <si>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</si>
  <si>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</si>
  <si>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</si>
  <si>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</si>
  <si>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</si>
  <si>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</si>
  <si>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</si>
  <si>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</si>
  <si>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</si>
  <si>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</si>
  <si>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</si>
  <si>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</si>
  <si>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</si>
  <si>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</si>
  <si>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</si>
  <si>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</si>
  <si>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</si>
  <si>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</si>
  <si>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</si>
  <si>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</si>
  <si>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</si>
  <si>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</si>
  <si>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</si>
  <si>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</si>
  <si>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</si>
  <si>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</si>
  <si>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</si>
  <si>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</si>
  <si>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</si>
  <si>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</si>
  <si>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</si>
  <si>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</si>
  <si>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</si>
  <si>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</si>
  <si>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</si>
  <si>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</si>
  <si>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</si>
  <si>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</si>
  <si>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</si>
  <si>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</si>
  <si>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</si>
  <si>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</si>
  <si>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</si>
  <si>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</si>
  <si>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</si>
  <si>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</si>
  <si>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</si>
  <si>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</si>
  <si>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</si>
  <si>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</si>
  <si>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</si>
  <si>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</si>
  <si>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</si>
  <si>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</si>
  <si>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</si>
  <si>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</si>
  <si>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</si>
  <si>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</si>
  <si>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</si>
  <si>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</si>
  <si>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</si>
  <si>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</si>
  <si>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</si>
  <si>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</si>
  <si>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</si>
  <si>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</si>
  <si>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</si>
  <si>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</si>
  <si>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</si>
  <si>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</si>
  <si>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</si>
  <si>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</si>
  <si>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</si>
  <si>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</si>
  <si>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</si>
  <si>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</si>
  <si>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</si>
  <si>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</si>
  <si>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</si>
  <si>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</si>
  <si>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</si>
  <si>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</si>
  <si>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</si>
  <si>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</si>
  <si>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</si>
  <si>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</si>
  <si>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</si>
  <si>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</si>
  <si>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</si>
  <si>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</si>
  <si>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</si>
  <si>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</si>
  <si>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</si>
  <si>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</si>
  <si>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</si>
  <si>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</si>
  <si>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</si>
  <si>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</si>
  <si>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</si>
  <si>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</si>
  <si>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</si>
  <si>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</si>
  <si>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</si>
  <si>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</si>
  <si>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</si>
  <si>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</si>
  <si>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</si>
  <si>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</si>
  <si>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</si>
  <si>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</si>
  <si>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</si>
  <si>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</si>
  <si>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</si>
  <si>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</si>
  <si>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</si>
  <si>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</si>
  <si>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</si>
  <si>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</si>
  <si>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</si>
  <si>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</si>
  <si>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</si>
  <si>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</si>
  <si>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</si>
  <si>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</si>
  <si>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</si>
  <si>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</si>
  <si>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</si>
  <si>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</si>
  <si>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</si>
  <si>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</si>
  <si>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</si>
  <si>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</si>
  <si>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</si>
  <si>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</si>
  <si>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</si>
  <si>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</si>
  <si>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</si>
  <si>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</si>
  <si>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</si>
  <si>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</si>
  <si>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</si>
  <si>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</si>
  <si>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</si>
  <si>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</si>
  <si>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</si>
  <si>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</si>
  <si>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</si>
  <si>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</si>
  <si>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</si>
  <si>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</si>
  <si>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</si>
  <si>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</si>
  <si>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</si>
  <si>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</si>
  <si>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</si>
  <si>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</si>
  <si>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</si>
  <si>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</si>
  <si>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</si>
  <si>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</si>
  <si>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</si>
  <si>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</si>
  <si>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</si>
  <si>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</si>
  <si>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</si>
  <si>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</si>
  <si>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</si>
  <si>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</si>
  <si>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</si>
  <si>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</si>
  <si>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</si>
  <si>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</si>
  <si>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</si>
  <si>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</si>
  <si>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</si>
  <si>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</si>
  <si>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</si>
  <si>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</si>
  <si>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</si>
  <si>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</si>
  <si>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</si>
  <si>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</si>
  <si>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</si>
  <si>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</si>
  <si>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</si>
  <si>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</si>
  <si>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</si>
  <si>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</si>
  <si>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</si>
  <si>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</si>
  <si>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</si>
  <si>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</si>
  <si>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</si>
  <si>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</si>
  <si>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</si>
  <si>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</si>
  <si>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</si>
  <si>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</si>
  <si>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</si>
  <si>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</si>
  <si>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</si>
  <si>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</si>
  <si>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</si>
  <si>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</si>
  <si>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</si>
  <si>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</si>
  <si>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</si>
  <si>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</si>
  <si>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</si>
  <si>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</si>
  <si>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</si>
  <si>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</si>
  <si>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</si>
  <si>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</si>
  <si>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</si>
  <si>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</si>
  <si>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</si>
  <si>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</si>
  <si>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</si>
  <si>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</si>
  <si>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</si>
  <si>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</si>
  <si>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</si>
  <si>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</si>
  <si>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</si>
  <si>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</si>
  <si>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</si>
  <si>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</si>
  <si>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</si>
  <si>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</si>
  <si>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</si>
  <si>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</si>
  <si>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</si>
  <si>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</si>
  <si>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</si>
  <si>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</si>
  <si>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</si>
  <si>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</si>
  <si>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</si>
  <si>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</si>
  <si>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</si>
  <si>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</si>
  <si>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</si>
  <si>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</si>
  <si>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</si>
  <si>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</si>
  <si>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</si>
  <si>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</si>
  <si>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</si>
  <si>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</si>
  <si>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</si>
  <si>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</si>
  <si>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</si>
  <si>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</si>
  <si>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</si>
  <si>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</si>
  <si>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</si>
  <si>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</si>
  <si>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</si>
  <si>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</si>
  <si>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</si>
  <si>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</si>
  <si>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</si>
  <si>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</si>
  <si>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</si>
  <si>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</si>
  <si>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</si>
  <si>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</si>
  <si>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</si>
  <si>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</si>
  <si>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</si>
  <si>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</si>
  <si>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</si>
  <si>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</si>
  <si>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</si>
  <si>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</si>
  <si>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</si>
  <si>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</si>
  <si>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</si>
  <si>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</si>
  <si>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</si>
  <si>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</si>
  <si>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</si>
  <si>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</si>
  <si>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</si>
  <si>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</si>
  <si>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</si>
  <si>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</si>
  <si>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</si>
  <si>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</si>
  <si>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</si>
  <si>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</si>
  <si>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</si>
  <si>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</si>
  <si>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</si>
  <si>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</si>
  <si>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</si>
  <si>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</si>
  <si>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</si>
  <si>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</si>
  <si>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</si>
  <si>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</si>
  <si>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</si>
  <si>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</si>
  <si>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</si>
  <si>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</si>
  <si>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</si>
  <si>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</si>
  <si>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</si>
  <si>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</si>
  <si>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</si>
  <si>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</si>
  <si>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</si>
  <si>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</si>
  <si>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</si>
  <si>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</si>
  <si>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</si>
  <si>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</si>
  <si>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</si>
  <si>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</si>
  <si>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</si>
  <si>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</si>
  <si>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</si>
  <si>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</si>
  <si>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</si>
  <si>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</si>
  <si>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</si>
  <si>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</si>
  <si>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</si>
  <si>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</si>
  <si>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</si>
  <si>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</si>
  <si>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</si>
  <si>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</si>
  <si>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</si>
  <si>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</si>
  <si>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</si>
  <si>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</si>
  <si>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</si>
  <si>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</si>
  <si>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</si>
  <si>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</si>
  <si>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</si>
  <si>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</si>
  <si>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</si>
  <si>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</si>
  <si>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</si>
  <si>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</si>
  <si>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</si>
  <si>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</si>
  <si>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</si>
  <si>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</si>
  <si>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</si>
  <si>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</si>
  <si>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</si>
  <si>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</si>
  <si>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</si>
  <si>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</si>
  <si>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</si>
  <si>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</si>
  <si>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</si>
  <si>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</si>
  <si>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</si>
  <si>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</si>
  <si>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</si>
  <si>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</si>
  <si>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</si>
  <si>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</si>
  <si>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</si>
  <si>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</si>
  <si>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</si>
  <si>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</si>
  <si>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</si>
  <si>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</si>
  <si>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</si>
  <si>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</si>
  <si>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</si>
  <si>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</si>
  <si>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</si>
  <si>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</si>
  <si>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</si>
  <si>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</si>
  <si>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</si>
  <si>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</si>
  <si>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</si>
  <si>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</si>
  <si>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</si>
  <si>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</si>
  <si>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</si>
  <si>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</si>
  <si>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</si>
  <si>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</si>
  <si>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</si>
  <si>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</si>
  <si>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</si>
  <si>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</si>
  <si>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</si>
  <si>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</si>
  <si>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</si>
  <si>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</si>
  <si>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</si>
  <si>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</si>
  <si>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</si>
  <si>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</si>
  <si>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</si>
  <si>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</si>
  <si>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</si>
  <si>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</si>
  <si>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</si>
  <si>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</si>
  <si>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</si>
  <si>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</si>
  <si>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</si>
  <si>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</si>
  <si>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</si>
  <si>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</si>
  <si>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</si>
  <si>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</si>
  <si>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</si>
  <si>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</si>
  <si>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</si>
  <si>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</si>
  <si>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</si>
  <si>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</si>
  <si>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</si>
  <si>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</si>
  <si>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</si>
  <si>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</si>
  <si>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</si>
  <si>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</si>
  <si>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</si>
  <si>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</si>
  <si>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</si>
  <si>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</si>
  <si>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</si>
  <si>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</si>
  <si>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</si>
  <si>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</si>
  <si>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</si>
  <si>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</si>
  <si>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</si>
  <si>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</si>
  <si>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</si>
  <si>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</si>
  <si>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</si>
  <si>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</si>
  <si>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</si>
  <si>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</si>
  <si>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</si>
  <si>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</si>
  <si>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</si>
  <si>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</si>
  <si>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</si>
  <si>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</si>
  <si>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</si>
  <si>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</si>
  <si>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</si>
  <si>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</si>
  <si>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</si>
  <si>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</si>
  <si>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</si>
  <si>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</si>
  <si>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</si>
  <si>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</si>
  <si>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</si>
  <si>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</si>
  <si>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</si>
  <si>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</si>
  <si>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</si>
  <si>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</si>
  <si>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</si>
  <si>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</si>
  <si>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</si>
  <si>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</si>
  <si>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</si>
  <si>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</si>
  <si>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</si>
  <si>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</si>
  <si>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</si>
  <si>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</si>
  <si>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</si>
  <si>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</si>
  <si>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</si>
  <si>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</si>
  <si>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</si>
  <si>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</si>
  <si>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</si>
  <si>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</si>
  <si>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</si>
  <si>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</si>
  <si>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</si>
  <si>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</si>
  <si>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</si>
  <si>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</si>
  <si>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</si>
  <si>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</si>
  <si>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</si>
  <si>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</si>
  <si>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</si>
  <si>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</si>
  <si>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</si>
  <si>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</si>
  <si>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</si>
  <si>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</si>
  <si>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</si>
  <si>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</si>
  <si>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</si>
  <si>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</si>
  <si>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</si>
  <si>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</si>
  <si>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</si>
  <si>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</si>
  <si>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</si>
  <si>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</si>
  <si>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</si>
  <si>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</si>
  <si>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</si>
  <si>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</si>
  <si>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</si>
  <si>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</si>
  <si>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</si>
  <si>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</si>
  <si>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</si>
  <si>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</si>
  <si>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</si>
  <si>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</si>
  <si>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</si>
  <si>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</si>
  <si>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</si>
  <si>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</si>
  <si>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</si>
  <si>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</si>
  <si>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</si>
  <si>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</si>
  <si>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</si>
  <si>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</si>
  <si>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</si>
  <si>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</si>
  <si>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</si>
  <si>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</si>
  <si>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</si>
  <si>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</si>
  <si>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</si>
  <si>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</si>
  <si>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</si>
  <si>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</si>
  <si>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</si>
  <si>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</si>
  <si>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</si>
  <si>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</si>
  <si>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</si>
  <si>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</si>
  <si>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</si>
  <si>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</si>
  <si>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</si>
  <si>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</si>
  <si>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</si>
  <si>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</si>
  <si>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</si>
  <si>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</si>
  <si>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</si>
  <si>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</si>
  <si>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</si>
  <si>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</si>
  <si>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</si>
  <si>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</si>
  <si>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</si>
  <si>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</si>
  <si>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</si>
  <si>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</si>
  <si>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</si>
  <si>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</si>
  <si>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</si>
  <si>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</si>
  <si>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</si>
  <si>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</si>
  <si>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</si>
  <si>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</si>
  <si>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</si>
  <si>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</si>
  <si>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</si>
  <si>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</si>
  <si>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</si>
  <si>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</si>
  <si>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</si>
  <si>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</si>
  <si>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</si>
  <si>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</si>
  <si>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</si>
  <si>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</si>
  <si>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</si>
  <si>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</si>
  <si>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</si>
  <si>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</si>
  <si>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</si>
  <si>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</si>
  <si>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</si>
  <si>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</si>
  <si>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</si>
  <si>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</si>
  <si>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</si>
  <si>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</si>
  <si>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</si>
  <si>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</si>
  <si>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</si>
  <si>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</si>
  <si>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</si>
  <si>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</si>
  <si>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</si>
  <si>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</si>
  <si>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</si>
  <si>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</si>
  <si>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</si>
  <si>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</si>
  <si>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</si>
  <si>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</si>
  <si>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</si>
  <si>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</si>
  <si>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</si>
  <si>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</si>
  <si>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</si>
  <si>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</si>
  <si>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</si>
  <si>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</si>
  <si>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</si>
  <si>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</si>
  <si>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</si>
  <si>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</si>
  <si>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</si>
  <si>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</si>
  <si>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</si>
  <si>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</si>
  <si>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</si>
  <si>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</si>
  <si>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</si>
  <si>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</si>
  <si>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</si>
  <si>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</si>
  <si>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</si>
  <si>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</si>
  <si>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</si>
  <si>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</si>
  <si>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</si>
  <si>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</si>
  <si>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</si>
  <si>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</si>
  <si>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</si>
  <si>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</si>
  <si>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</si>
  <si>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</si>
  <si>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</si>
  <si>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</si>
  <si>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</si>
  <si>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</si>
  <si>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</si>
  <si>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</si>
  <si>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</si>
  <si>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</si>
  <si>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</si>
  <si>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</si>
  <si>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</si>
  <si>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</si>
  <si>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</si>
  <si>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</si>
  <si>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</si>
  <si>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</si>
  <si>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</si>
  <si>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</si>
  <si>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</si>
  <si>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</si>
  <si>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</si>
  <si>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</si>
  <si>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</si>
  <si>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</si>
  <si>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</si>
  <si>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</si>
  <si>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</si>
  <si>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</si>
  <si>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</si>
  <si>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</si>
  <si>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</si>
  <si>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</si>
  <si>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</si>
  <si>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</si>
  <si>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</si>
  <si>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</si>
  <si>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</si>
  <si>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</si>
  <si>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</si>
  <si>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</si>
  <si>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</si>
  <si>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</si>
  <si>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</si>
  <si>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</si>
  <si>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</si>
  <si>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</si>
  <si>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</si>
  <si>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</si>
  <si>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</si>
  <si>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</si>
  <si>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</si>
  <si>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</si>
  <si>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</si>
  <si>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</si>
  <si>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</si>
  <si>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</si>
  <si>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</si>
  <si>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</si>
  <si>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</si>
  <si>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</si>
  <si>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</si>
  <si>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</si>
  <si>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</si>
  <si>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</si>
  <si>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</si>
  <si>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</si>
  <si>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</si>
  <si>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</si>
  <si>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</si>
  <si>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</si>
  <si>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</si>
  <si>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</si>
  <si>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</si>
  <si>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</si>
  <si>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</si>
  <si>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</si>
  <si>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</si>
  <si>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</si>
  <si>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</si>
  <si>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</si>
  <si>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</si>
  <si>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</si>
  <si>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</si>
  <si>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</si>
  <si>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</si>
  <si>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</si>
  <si>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</si>
  <si>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</si>
  <si>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</si>
  <si>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</si>
  <si>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</si>
  <si>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</si>
  <si>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</si>
  <si>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</si>
  <si>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</si>
  <si>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</si>
  <si>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</si>
  <si>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</si>
  <si>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</si>
  <si>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</si>
  <si>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</si>
  <si>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</si>
  <si>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</si>
  <si>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</si>
  <si>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</si>
  <si>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</si>
  <si>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</si>
  <si>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</si>
  <si>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</si>
  <si>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</si>
  <si>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</si>
  <si>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</si>
  <si>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</si>
  <si>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</si>
  <si>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</si>
  <si>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</si>
  <si>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</si>
  <si>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</si>
  <si>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</si>
  <si>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</si>
  <si>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</si>
  <si>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</si>
  <si>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</si>
  <si>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</si>
  <si>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</si>
  <si>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</si>
  <si>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</si>
  <si>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</si>
  <si>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</si>
  <si>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</si>
  <si>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</si>
  <si>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</si>
  <si>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</si>
  <si>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</si>
  <si>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</si>
  <si>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</si>
  <si>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</si>
  <si>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</si>
  <si>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</si>
  <si>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</si>
  <si>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</si>
  <si>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</si>
  <si>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</si>
  <si>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</si>
  <si>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</si>
  <si>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</si>
  <si>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</si>
  <si>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</si>
  <si>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</si>
  <si>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</si>
  <si>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</si>
  <si>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</si>
  <si>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</si>
  <si>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</si>
  <si>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</si>
  <si>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</si>
  <si>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</si>
  <si>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</si>
  <si>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</si>
  <si>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</si>
  <si>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</si>
  <si>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</si>
  <si>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</si>
  <si>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</si>
  <si>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</si>
  <si>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</si>
  <si>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</si>
  <si>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</si>
  <si>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</si>
  <si>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</si>
  <si>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</si>
  <si>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</si>
  <si>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</si>
  <si>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</si>
  <si>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</si>
  <si>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</si>
  <si>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</si>
  <si>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</si>
  <si>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</si>
  <si>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</si>
  <si>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</si>
  <si>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</si>
  <si>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</si>
  <si>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</si>
  <si>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</si>
  <si>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</si>
  <si>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</si>
  <si>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</si>
  <si>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</si>
  <si>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</si>
  <si>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</si>
  <si>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</si>
  <si>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</si>
  <si>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</si>
  <si>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</si>
  <si>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</si>
  <si>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</si>
  <si>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</si>
  <si>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</si>
  <si>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</si>
  <si>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</si>
  <si>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</si>
  <si>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</si>
  <si>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</si>
  <si>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</si>
  <si>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</si>
  <si>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</si>
  <si>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</si>
  <si>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</si>
  <si>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</si>
  <si>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</si>
  <si>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</si>
  <si>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</si>
  <si>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</si>
  <si>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</si>
  <si>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</si>
  <si>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</si>
  <si>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</si>
  <si>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</si>
  <si>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</si>
  <si>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</si>
  <si>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</si>
  <si>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</si>
  <si>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</si>
  <si>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</si>
  <si>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</si>
  <si>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</si>
  <si>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</si>
  <si>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</si>
  <si>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</si>
  <si>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</si>
  <si>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</si>
  <si>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</si>
  <si>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</si>
  <si>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</si>
  <si>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</si>
  <si>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</si>
  <si>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</si>
  <si>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</si>
  <si>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</si>
  <si>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</si>
  <si>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</si>
  <si>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</si>
  <si>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</si>
  <si>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</si>
  <si>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</si>
  <si>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</si>
  <si>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</si>
  <si>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</si>
  <si>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</si>
  <si>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</si>
  <si>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</si>
  <si>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</si>
  <si>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</si>
  <si>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</si>
  <si>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</si>
  <si>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</si>
  <si>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</si>
  <si>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</si>
  <si>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</si>
  <si>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</si>
  <si>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</si>
  <si>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</si>
  <si>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</si>
  <si>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</si>
  <si>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</si>
  <si>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</si>
  <si>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</si>
  <si>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</si>
  <si>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</si>
  <si>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</si>
  <si>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</si>
  <si>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</si>
  <si>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</si>
  <si>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</si>
  <si>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</si>
  <si>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</si>
  <si>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</si>
  <si>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</si>
  <si>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</si>
  <si>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</si>
  <si>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</si>
  <si>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</si>
  <si>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</si>
  <si>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</si>
  <si>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</si>
  <si>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</si>
  <si>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</si>
  <si>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</si>
  <si>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</si>
  <si>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</si>
  <si>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</si>
  <si>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</si>
  <si>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</si>
  <si>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</si>
  <si>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</si>
  <si>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</si>
  <si>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</si>
  <si>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</si>
  <si>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</si>
  <si>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</si>
  <si>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</si>
  <si>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</si>
  <si>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</si>
  <si>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</si>
  <si>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</si>
  <si>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</si>
  <si>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</si>
  <si>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</si>
  <si>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</si>
  <si>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</si>
  <si>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</si>
  <si>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</si>
  <si>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</si>
  <si>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</si>
  <si>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</si>
  <si>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</si>
  <si>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</si>
  <si>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</si>
  <si>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</si>
  <si>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</si>
  <si>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</si>
  <si>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</si>
  <si>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</si>
  <si>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</si>
  <si>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</si>
  <si>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</si>
  <si>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</si>
  <si>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</si>
  <si>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</si>
  <si>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</si>
  <si>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</si>
  <si>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</si>
  <si>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</si>
  <si>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</si>
  <si>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</si>
  <si>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</si>
  <si>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</si>
  <si>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</si>
  <si>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</si>
  <si>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</si>
  <si>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</si>
  <si>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</si>
  <si>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</si>
  <si>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</si>
  <si>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</si>
  <si>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</si>
  <si>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</si>
  <si>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</si>
  <si>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</si>
  <si>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</si>
  <si>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</si>
  <si>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</si>
  <si>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</si>
  <si>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</si>
  <si>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</si>
  <si>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</si>
  <si>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</si>
  <si>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</si>
  <si>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</si>
  <si>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</si>
  <si>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</si>
  <si>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</si>
  <si>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</si>
  <si>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</si>
  <si>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</si>
  <si>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</si>
  <si>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</si>
  <si>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</si>
  <si>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</si>
  <si>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</si>
  <si>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</si>
  <si>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</si>
  <si>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</si>
  <si>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</si>
  <si>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</si>
  <si>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</si>
  <si>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</si>
  <si>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</si>
  <si>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</si>
  <si>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</si>
  <si>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</si>
  <si>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</si>
  <si>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</si>
  <si>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</si>
  <si>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</si>
  <si>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</si>
  <si>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</si>
  <si>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</si>
  <si>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</si>
  <si>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</si>
  <si>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</si>
  <si>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</si>
  <si>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</si>
  <si>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</si>
  <si>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</si>
  <si>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</si>
  <si>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</si>
  <si>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</si>
  <si>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</si>
  <si>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</si>
  <si>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</si>
  <si>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</si>
  <si>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</si>
  <si>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</si>
  <si>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</si>
  <si>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</si>
  <si>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</si>
  <si>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</si>
  <si>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</si>
  <si>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</si>
  <si>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</si>
  <si>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</si>
  <si>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</si>
  <si>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</si>
  <si>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</si>
  <si>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</si>
  <si>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</si>
  <si>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</si>
  <si>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</si>
  <si>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</si>
  <si>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</si>
  <si>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</si>
  <si>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</si>
  <si>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</si>
  <si>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</si>
  <si>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</si>
  <si>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</si>
  <si>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</si>
  <si>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</si>
  <si>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</si>
  <si>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</si>
  <si>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</si>
  <si>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</si>
  <si>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</si>
  <si>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</si>
  <si>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</si>
  <si>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</si>
  <si>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</si>
  <si>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</si>
  <si>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</si>
  <si>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</si>
  <si>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</si>
  <si>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</si>
  <si>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</si>
  <si>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</si>
  <si>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</si>
  <si>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</si>
  <si>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</si>
  <si>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</si>
  <si>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</si>
  <si>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</si>
  <si>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</si>
  <si>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</si>
  <si>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</si>
  <si>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</si>
  <si>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</si>
  <si>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</si>
  <si>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</si>
  <si>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</si>
  <si>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</si>
  <si>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</si>
  <si>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</si>
  <si>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</si>
  <si>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</si>
  <si>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</si>
  <si>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</si>
  <si>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</si>
  <si>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</si>
  <si>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</si>
  <si>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</si>
  <si>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</si>
  <si>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</si>
  <si>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</si>
  <si>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</si>
  <si>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</si>
  <si>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</si>
  <si>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</si>
  <si>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</si>
  <si>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</si>
  <si>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</si>
  <si>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</si>
  <si>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</si>
  <si>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</si>
  <si>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</si>
  <si>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</si>
  <si>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</si>
  <si>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</si>
  <si>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</si>
  <si>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</si>
  <si>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</si>
  <si>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</si>
  <si>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</si>
  <si>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</si>
  <si>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</si>
  <si>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</si>
  <si>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</si>
  <si>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</si>
  <si>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</si>
  <si>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</si>
  <si>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</si>
  <si>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</si>
  <si>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</si>
  <si>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</si>
  <si>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</si>
  <si>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</si>
  <si>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</si>
  <si>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</si>
  <si>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</si>
  <si>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</si>
  <si>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</si>
  <si>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</si>
  <si>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</si>
  <si>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</si>
  <si>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</si>
  <si>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</si>
  <si>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</si>
  <si>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</si>
  <si>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</si>
  <si>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</si>
  <si>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</si>
  <si>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</si>
  <si>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</si>
  <si>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</si>
  <si>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</si>
  <si>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</si>
  <si>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</si>
  <si>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</si>
  <si>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</si>
  <si>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</si>
  <si>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</si>
  <si>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</si>
  <si>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</si>
  <si>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</si>
  <si>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</si>
  <si>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</si>
  <si>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</si>
  <si>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</si>
  <si>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</si>
  <si>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</si>
  <si>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</si>
  <si>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</si>
  <si>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</si>
  <si>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</si>
  <si>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</si>
  <si>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</si>
  <si>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</si>
  <si>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</si>
  <si>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</si>
  <si>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</si>
  <si>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</si>
  <si>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</si>
  <si>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</si>
  <si>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</si>
  <si>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</si>
  <si>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</si>
  <si>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</si>
  <si>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</si>
  <si>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</si>
  <si>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</si>
  <si>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</si>
  <si>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</si>
  <si>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</si>
  <si>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</si>
  <si>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</si>
  <si>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</si>
  <si>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</si>
  <si>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</si>
  <si>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</si>
  <si>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</si>
  <si>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</si>
  <si>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</si>
  <si>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</si>
  <si>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</si>
  <si>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</si>
  <si>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</si>
  <si>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</si>
  <si>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</si>
  <si>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</si>
  <si>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</si>
  <si>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</si>
  <si>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</si>
  <si>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</si>
  <si>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</si>
  <si>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</si>
  <si>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</si>
  <si>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</si>
  <si>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</si>
  <si>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</si>
  <si>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</si>
  <si>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</si>
  <si>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</si>
  <si>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</si>
  <si>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</si>
  <si>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</si>
  <si>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</si>
  <si>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</si>
  <si>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</si>
  <si>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</si>
  <si>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</si>
  <si>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</si>
  <si>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</si>
  <si>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</si>
  <si>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</si>
  <si>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</si>
  <si>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</si>
  <si>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</si>
  <si>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</si>
  <si>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</si>
  <si>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</si>
  <si>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</si>
  <si>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</si>
  <si>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</si>
  <si>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</si>
  <si>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</si>
  <si>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</si>
  <si>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</si>
  <si>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</si>
  <si>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</si>
  <si>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</si>
  <si>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</si>
  <si>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</si>
  <si>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</si>
  <si>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</si>
  <si>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</si>
  <si>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</si>
  <si>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</si>
  <si>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</si>
  <si>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</si>
  <si>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</si>
  <si>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</si>
  <si>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</si>
  <si>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</si>
  <si>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</si>
  <si>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</si>
  <si>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</si>
  <si>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</si>
  <si>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</si>
  <si>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</si>
  <si>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</si>
  <si>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</si>
  <si>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</si>
  <si>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</si>
  <si>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</si>
  <si>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</si>
  <si>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</si>
  <si>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</si>
  <si>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</si>
  <si>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</si>
  <si>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</si>
  <si>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</si>
  <si>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</si>
  <si>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</si>
  <si>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</si>
  <si>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</si>
  <si>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</si>
  <si>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</si>
  <si>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</si>
  <si>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</si>
  <si>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</si>
  <si>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</si>
  <si>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</si>
  <si>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</si>
  <si>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</si>
  <si>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</si>
  <si>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</si>
  <si>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</si>
  <si>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</si>
  <si>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</si>
  <si>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</si>
  <si>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</si>
  <si>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</si>
  <si>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</si>
  <si>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</si>
  <si>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</si>
  <si>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</si>
  <si>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</si>
  <si>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</si>
  <si>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</si>
  <si>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</si>
  <si>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</si>
  <si>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</si>
  <si>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</si>
  <si>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</si>
  <si>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</si>
  <si>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</si>
  <si>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</si>
  <si>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</si>
  <si>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</si>
  <si>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</si>
  <si>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</si>
  <si>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</si>
  <si>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</si>
  <si>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</si>
  <si>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</si>
  <si>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</si>
  <si>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</si>
  <si>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</si>
  <si>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</si>
  <si>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</si>
  <si>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</si>
  <si>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</si>
  <si>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</si>
  <si>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</si>
  <si>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</si>
  <si>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</si>
  <si>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</si>
  <si>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</si>
  <si>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</si>
  <si>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</si>
  <si>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</si>
  <si>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</si>
  <si>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</si>
  <si>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</si>
  <si>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</si>
  <si>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</si>
  <si>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</si>
  <si>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</si>
  <si>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</si>
  <si>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</si>
  <si>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</si>
  <si>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</si>
  <si>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</si>
  <si>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</si>
  <si>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</si>
  <si>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</si>
  <si>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</si>
  <si>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</si>
  <si>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</si>
  <si>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</si>
  <si>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</si>
  <si>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</si>
  <si>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</si>
  <si>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</si>
  <si>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</si>
  <si>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</si>
  <si>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</si>
  <si>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</si>
  <si>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</si>
  <si>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</si>
  <si>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</si>
  <si>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</si>
  <si>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</si>
  <si>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</si>
  <si>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</si>
  <si>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</si>
  <si>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</si>
  <si>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</si>
  <si>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</si>
  <si>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</si>
  <si>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</si>
  <si>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</si>
  <si>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</si>
  <si>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</si>
  <si>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</si>
  <si>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</si>
  <si>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</si>
  <si>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</si>
  <si>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</si>
  <si>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</si>
  <si>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</si>
  <si>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</si>
  <si>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</si>
  <si>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</si>
  <si>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</si>
  <si>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</si>
  <si>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</si>
  <si>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</si>
  <si>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</si>
  <si>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</si>
  <si>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</si>
  <si>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</si>
  <si>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</si>
  <si>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</si>
  <si>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</si>
  <si>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</si>
  <si>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</si>
  <si>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</si>
  <si>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</si>
  <si>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</si>
  <si>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</si>
  <si>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</si>
  <si>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</si>
  <si>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</si>
  <si>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</si>
  <si>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</si>
  <si>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</si>
  <si>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</si>
  <si>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</si>
  <si>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</si>
  <si>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</si>
  <si>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</si>
  <si>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</si>
  <si>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</si>
  <si>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</si>
  <si>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</si>
  <si>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</si>
  <si>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</si>
  <si>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</si>
  <si>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</si>
  <si>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</si>
  <si>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</si>
  <si>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</si>
  <si>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</si>
  <si>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</si>
  <si>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</si>
  <si>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</si>
  <si>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</si>
  <si>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</si>
  <si>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</si>
  <si>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</si>
  <si>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</si>
  <si>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</si>
  <si>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</si>
  <si>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</si>
  <si>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</si>
  <si>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</si>
  <si>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</si>
  <si>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</si>
  <si>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</si>
  <si>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</si>
  <si>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</si>
  <si>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</si>
  <si>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</si>
  <si>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</si>
  <si>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</si>
  <si>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</si>
  <si>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</si>
  <si>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</si>
  <si>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</si>
  <si>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</si>
  <si>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</si>
  <si>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</si>
  <si>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</si>
  <si>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</si>
  <si>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</si>
  <si>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</si>
  <si>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</si>
  <si>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</si>
  <si>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</si>
  <si>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</si>
  <si>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</si>
  <si>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</si>
  <si>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</si>
  <si>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</si>
  <si>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</si>
  <si>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</si>
  <si>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</si>
  <si>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</si>
  <si>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</si>
  <si>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</si>
  <si>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</si>
  <si>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</si>
  <si>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</si>
  <si>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</si>
  <si>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</si>
  <si>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</si>
  <si>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</si>
  <si>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</si>
  <si>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</si>
  <si>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</si>
  <si>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</si>
  <si>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</si>
  <si>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</si>
  <si>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</si>
  <si>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</si>
  <si>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</si>
  <si>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</si>
  <si>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</si>
  <si>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</si>
  <si>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</si>
  <si>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</si>
  <si>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</si>
  <si>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</si>
  <si>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</si>
  <si>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</si>
  <si>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</si>
  <si>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</si>
  <si>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</si>
  <si>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</si>
  <si>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</si>
  <si>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</si>
  <si>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</si>
  <si>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</si>
  <si>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</si>
  <si>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</si>
  <si>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</si>
  <si>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</si>
  <si>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</si>
  <si>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</si>
  <si>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</si>
  <si>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</si>
  <si>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</si>
  <si>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</si>
  <si>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</si>
  <si>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</si>
  <si>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</si>
  <si>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</si>
  <si>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</si>
  <si>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</si>
  <si>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</si>
  <si>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</si>
  <si>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</si>
  <si>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</si>
  <si>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</si>
  <si>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</si>
  <si>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</si>
  <si>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</si>
  <si>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</si>
  <si>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</si>
  <si>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</si>
  <si>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</si>
  <si>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</si>
  <si>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</si>
  <si>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</si>
  <si>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</si>
  <si>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</si>
  <si>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</si>
  <si>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</si>
  <si>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</si>
  <si>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</si>
  <si>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</si>
  <si>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</si>
  <si>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</si>
  <si>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</si>
  <si>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</si>
  <si>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</si>
  <si>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</si>
  <si>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</si>
  <si>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</si>
  <si>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</si>
  <si>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</si>
  <si>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</si>
  <si>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</si>
  <si>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</si>
  <si>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</si>
  <si>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</si>
  <si>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</si>
  <si>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</si>
  <si>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</si>
  <si>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</si>
  <si>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</si>
  <si>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</si>
  <si>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</si>
  <si>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</si>
  <si>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</si>
  <si>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</si>
  <si>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</si>
  <si>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</si>
  <si>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</si>
  <si>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</si>
  <si>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</si>
  <si>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</si>
  <si>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</si>
  <si>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</si>
  <si>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</si>
  <si>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</si>
  <si>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</si>
  <si>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</si>
  <si>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</si>
  <si>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</si>
  <si>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</si>
  <si>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</si>
  <si>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</si>
  <si>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</si>
  <si>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</si>
  <si>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</si>
  <si>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</si>
  <si>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</si>
  <si>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</si>
  <si>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</si>
  <si>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</si>
  <si>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</si>
  <si>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</si>
  <si>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</si>
  <si>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</si>
  <si>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</si>
  <si>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</si>
  <si>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</si>
  <si>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</si>
  <si>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</si>
  <si>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</si>
  <si>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</si>
  <si>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</si>
  <si>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</si>
  <si>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</si>
  <si>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</si>
  <si>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</si>
  <si>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</si>
  <si>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</si>
  <si>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</si>
  <si>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</si>
  <si>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</si>
  <si>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</si>
  <si>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</si>
  <si>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</si>
  <si>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</si>
  <si>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</si>
  <si>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</si>
  <si>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</si>
  <si>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</si>
  <si>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</si>
  <si>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</si>
  <si>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</si>
  <si>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</si>
  <si>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</si>
  <si>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</si>
  <si>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</si>
  <si>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</si>
  <si>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</si>
  <si>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</si>
  <si>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</si>
  <si>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</si>
  <si>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</si>
  <si>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</si>
  <si>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</si>
  <si>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</si>
  <si>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</si>
  <si>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</si>
  <si>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</si>
  <si>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</si>
  <si>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</si>
  <si>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</si>
  <si>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</si>
  <si>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</si>
  <si>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</si>
  <si>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</si>
  <si>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</si>
  <si>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</si>
  <si>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</si>
  <si>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</si>
  <si>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</si>
  <si>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</si>
  <si>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</si>
  <si>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</si>
  <si>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</si>
  <si>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</si>
  <si>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</si>
  <si>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</si>
  <si>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</si>
  <si>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</si>
  <si>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</si>
  <si>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</si>
  <si>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</si>
  <si>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</si>
  <si>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</si>
  <si>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</si>
  <si>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</si>
  <si>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</si>
  <si>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</si>
  <si>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</si>
  <si>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</si>
  <si>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</si>
  <si>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</si>
  <si>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</si>
  <si>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</si>
  <si>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</si>
  <si>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</si>
  <si>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</si>
  <si>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</si>
  <si>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</si>
  <si>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</si>
  <si>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</si>
  <si>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</si>
  <si>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</si>
  <si>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</si>
  <si>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</si>
  <si>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</si>
  <si>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</si>
  <si>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</si>
  <si>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</si>
  <si>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</si>
  <si>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</si>
  <si>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</si>
  <si>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</si>
  <si>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</si>
  <si>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</si>
  <si>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</si>
  <si>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</si>
  <si>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</si>
  <si>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</si>
  <si>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</si>
  <si>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</si>
  <si>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</si>
  <si>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</si>
  <si>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</si>
  <si>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</si>
  <si>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</si>
  <si>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</si>
  <si>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</si>
  <si>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</si>
  <si>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</si>
  <si>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</si>
  <si>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</si>
  <si>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</si>
  <si>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</si>
  <si>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</si>
  <si>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</si>
  <si>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</si>
  <si>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</si>
  <si>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</si>
  <si>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</si>
  <si>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</si>
  <si>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</si>
  <si>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</si>
  <si>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</si>
  <si>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</si>
  <si>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</si>
  <si>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</si>
  <si>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</si>
  <si>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</si>
  <si>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</si>
  <si>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</si>
  <si>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</si>
  <si>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</si>
  <si>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</si>
  <si>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</si>
  <si>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</si>
  <si>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</si>
  <si>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</si>
  <si>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</si>
  <si>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</si>
  <si>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</si>
  <si>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</si>
  <si>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</si>
  <si>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</si>
  <si>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</si>
  <si>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</si>
  <si>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</si>
  <si>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</si>
  <si>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</si>
  <si>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</si>
  <si>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</si>
  <si>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</si>
  <si>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</si>
  <si>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</si>
  <si>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</si>
  <si>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</si>
  <si>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</si>
  <si>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</si>
  <si>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</si>
  <si>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</si>
  <si>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</si>
  <si>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</si>
  <si>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</si>
  <si>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</si>
  <si>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</si>
  <si>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</si>
  <si>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</si>
  <si>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</si>
  <si>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</si>
  <si>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</si>
  <si>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</si>
  <si>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</si>
  <si>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</si>
  <si>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</si>
  <si>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</si>
  <si>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</si>
  <si>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</si>
  <si>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</si>
  <si>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</si>
  <si>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</si>
  <si>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</si>
  <si>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</si>
  <si>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</si>
  <si>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</si>
  <si>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</si>
  <si>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</si>
  <si>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</si>
  <si>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</si>
  <si>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</si>
  <si>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</si>
  <si>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</si>
  <si>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</si>
  <si>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</si>
  <si>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</si>
  <si>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</si>
  <si>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</si>
  <si>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</si>
  <si>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</si>
  <si>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</si>
  <si>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</si>
  <si>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</si>
  <si>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</si>
  <si>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</si>
  <si>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</si>
  <si>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</si>
  <si>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</si>
  <si>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</si>
  <si>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</si>
  <si>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</si>
  <si>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</si>
  <si>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</si>
  <si>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</si>
  <si>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</si>
  <si>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</si>
  <si>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</si>
  <si>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</si>
  <si>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</si>
  <si>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</si>
  <si>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</si>
  <si>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</si>
  <si>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</si>
  <si>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</si>
  <si>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</si>
  <si>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</si>
  <si>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</si>
  <si>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</si>
  <si>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</si>
  <si>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</si>
  <si>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</si>
  <si>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</si>
  <si>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</si>
  <si>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</si>
  <si>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</si>
  <si>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</si>
  <si>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</si>
  <si>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</si>
  <si>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</si>
  <si>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</si>
  <si>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</si>
  <si>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</si>
  <si>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</si>
  <si>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</si>
  <si>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</si>
  <si>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</si>
  <si>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</si>
  <si>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</si>
  <si>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</si>
  <si>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</si>
  <si>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</si>
  <si>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</si>
  <si>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</si>
  <si>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</si>
  <si>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</si>
  <si>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</si>
  <si>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</si>
  <si>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</si>
  <si>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</si>
  <si>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</si>
  <si>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</si>
  <si>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</si>
  <si>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</si>
  <si>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</si>
  <si>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</si>
  <si>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</si>
  <si>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</si>
  <si>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</si>
  <si>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</si>
  <si>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</si>
  <si>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</si>
  <si>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</si>
  <si>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</si>
  <si>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</si>
  <si>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</si>
  <si>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</si>
  <si>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</si>
  <si>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</si>
  <si>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</si>
  <si>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</si>
  <si>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</si>
  <si>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</si>
  <si>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</si>
  <si>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</si>
  <si>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</si>
  <si>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</si>
  <si>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</si>
  <si>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</si>
  <si>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</si>
  <si>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</si>
  <si>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</si>
  <si>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</si>
  <si>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</si>
  <si>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</si>
  <si>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</si>
  <si>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</si>
  <si>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</si>
  <si>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</si>
  <si>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</si>
  <si>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</si>
  <si>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</si>
  <si>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</si>
  <si>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</si>
  <si>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</si>
  <si>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</si>
  <si>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</si>
  <si>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</si>
  <si>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</si>
  <si>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</si>
  <si>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</si>
  <si>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</si>
  <si>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</si>
  <si>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</si>
  <si>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</si>
  <si>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</si>
  <si>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</si>
  <si>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</si>
  <si>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</si>
  <si>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</si>
  <si>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</si>
  <si>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</si>
  <si>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</si>
  <si>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</si>
  <si>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</si>
  <si>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</si>
  <si>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</si>
  <si>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</si>
  <si>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</si>
  <si>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</si>
  <si>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</si>
  <si>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</si>
  <si>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</si>
  <si>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</si>
  <si>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</si>
  <si>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</si>
  <si>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</si>
  <si>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</si>
  <si>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</si>
  <si>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</si>
  <si>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</si>
  <si>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</si>
  <si>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</si>
  <si>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</si>
  <si>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</si>
  <si>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</si>
  <si>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</si>
  <si>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</si>
  <si>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</si>
  <si>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</si>
  <si>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</si>
  <si>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</si>
  <si>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</si>
  <si>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</si>
  <si>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</si>
  <si>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</si>
  <si>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</si>
  <si>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</si>
  <si>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</si>
  <si>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</si>
  <si>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</si>
  <si>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</si>
  <si>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</si>
  <si>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</si>
  <si>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</si>
  <si>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</si>
  <si>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</si>
  <si>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</si>
  <si>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</si>
  <si>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</si>
  <si>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</si>
  <si>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</si>
  <si>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</si>
  <si>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</si>
  <si>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</si>
  <si>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</si>
  <si>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</si>
  <si>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</si>
  <si>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</si>
  <si>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</si>
  <si>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</si>
  <si>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</si>
  <si>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</si>
  <si>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</si>
  <si>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</si>
  <si>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</si>
  <si>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</si>
  <si>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</si>
  <si>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</si>
  <si>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</si>
  <si>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</si>
  <si>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</si>
  <si>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</si>
  <si>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</si>
  <si>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</si>
  <si>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</si>
  <si>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</si>
  <si>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</si>
  <si>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</si>
  <si>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</si>
  <si>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</si>
  <si>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</si>
  <si>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</si>
  <si>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</si>
  <si>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</si>
  <si>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</si>
  <si>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</si>
  <si>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</si>
  <si>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</si>
  <si>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</si>
  <si>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</si>
  <si>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</si>
  <si>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</si>
  <si>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</si>
  <si>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</si>
  <si>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</si>
  <si>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</si>
  <si>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</si>
  <si>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</si>
  <si>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</si>
  <si>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</si>
  <si>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</si>
  <si>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</si>
  <si>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</si>
  <si>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</si>
  <si>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</si>
  <si>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</si>
  <si>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</si>
  <si>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</si>
  <si>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</si>
  <si>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</si>
  <si>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</si>
  <si>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</si>
  <si>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</si>
  <si>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</si>
  <si>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</si>
  <si>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</si>
  <si>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</si>
  <si>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</si>
  <si>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</si>
  <si>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</si>
  <si>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</si>
  <si>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</si>
  <si>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</si>
  <si>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</si>
  <si>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</si>
  <si>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</si>
  <si>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</si>
  <si>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</si>
  <si>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</si>
  <si>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</si>
  <si>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</si>
  <si>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</si>
  <si>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</si>
  <si>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</si>
  <si>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</si>
  <si>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</si>
  <si>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</si>
  <si>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</si>
  <si>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</si>
  <si>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</si>
  <si>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</si>
  <si>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</si>
  <si>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</si>
  <si>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</si>
  <si>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</si>
  <si>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</si>
  <si>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</si>
  <si>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</si>
  <si>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</si>
  <si>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</si>
  <si>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</si>
  <si>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</si>
  <si>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</si>
  <si>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</si>
  <si>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</si>
  <si>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</si>
  <si>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</si>
  <si>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</si>
  <si>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</si>
  <si>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</si>
  <si>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</si>
  <si>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</si>
  <si>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</si>
  <si>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</si>
  <si>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</si>
  <si>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</si>
  <si>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</si>
  <si>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</si>
  <si>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</si>
  <si>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</si>
  <si>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</si>
  <si>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</si>
  <si>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</si>
  <si>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</si>
  <si>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</si>
  <si>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</si>
  <si>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</si>
  <si>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</si>
  <si>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</si>
  <si>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</si>
  <si>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</si>
  <si>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</si>
  <si>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</si>
  <si>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</si>
  <si>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</si>
  <si>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</si>
  <si>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</si>
  <si>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</si>
  <si>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</si>
  <si>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</si>
  <si>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</si>
  <si>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</si>
  <si>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</si>
  <si>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</si>
  <si>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</si>
  <si>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</si>
  <si>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</si>
  <si>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</si>
  <si>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</si>
  <si>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</si>
  <si>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</si>
  <si>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</si>
  <si>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</si>
  <si>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</si>
  <si>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</si>
  <si>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</si>
  <si>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</si>
  <si>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</si>
  <si>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</si>
  <si>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</si>
  <si>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</si>
  <si>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</si>
  <si>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</si>
  <si>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</si>
  <si>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</si>
  <si>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</si>
  <si>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</si>
  <si>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</si>
  <si>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</si>
  <si>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</si>
  <si>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</si>
  <si>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</si>
  <si>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</si>
  <si>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</si>
  <si>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</si>
  <si>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</si>
  <si>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</si>
  <si>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</si>
  <si>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</si>
  <si>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</si>
  <si>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</si>
  <si>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</si>
  <si>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</si>
  <si>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</si>
  <si>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</si>
  <si>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</si>
  <si>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</si>
  <si>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</si>
  <si>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</si>
  <si>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</si>
  <si>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</si>
  <si>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</si>
  <si>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</si>
  <si>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</si>
  <si>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</si>
  <si>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</si>
  <si>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</si>
  <si>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</si>
  <si>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</si>
  <si>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</si>
  <si>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</si>
  <si>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</si>
  <si>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</si>
  <si>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</si>
  <si>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</si>
  <si>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</si>
  <si>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</si>
  <si>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</si>
  <si>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</si>
  <si>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</si>
  <si>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</si>
  <si>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</si>
  <si>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</si>
  <si>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</si>
  <si>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</si>
  <si>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</si>
  <si>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</si>
  <si>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</si>
  <si>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</si>
  <si>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</si>
  <si>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</si>
  <si>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</si>
  <si>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</si>
  <si>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</si>
  <si>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</si>
  <si>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</si>
  <si>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</si>
  <si>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</si>
  <si>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</si>
  <si>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</si>
  <si>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</si>
  <si>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</si>
  <si>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</si>
  <si>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</si>
  <si>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</si>
  <si>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</si>
  <si>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</si>
  <si>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</si>
  <si>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</si>
  <si>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</si>
  <si>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</si>
  <si>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</si>
  <si>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</si>
  <si>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</si>
  <si>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</si>
  <si>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</si>
  <si>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</si>
  <si>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</si>
  <si>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</si>
  <si>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</si>
  <si>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</si>
  <si>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</si>
  <si>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</si>
  <si>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</si>
  <si>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</si>
  <si>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</si>
  <si>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</si>
  <si>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</si>
  <si>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</si>
  <si>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</si>
  <si>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</si>
  <si>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</si>
  <si>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</si>
  <si>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</si>
  <si>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</si>
  <si>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</si>
  <si>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</si>
  <si>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</si>
  <si>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</si>
  <si>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</si>
  <si>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</si>
  <si>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</si>
  <si>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</si>
  <si>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</si>
  <si>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</si>
  <si>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</si>
  <si>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</si>
  <si>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</si>
  <si>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</si>
  <si>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</si>
  <si>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</si>
  <si>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</si>
  <si>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</si>
  <si>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</si>
  <si>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</si>
  <si>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</si>
  <si>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</si>
  <si>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</si>
  <si>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</si>
  <si>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</si>
  <si>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</si>
  <si>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</si>
  <si>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</si>
  <si>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</si>
  <si>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</si>
  <si>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</si>
  <si>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</si>
  <si>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</si>
  <si>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</si>
  <si>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</si>
  <si>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</si>
  <si>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</si>
  <si>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</si>
  <si>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</si>
  <si>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</si>
  <si>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</si>
  <si>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</si>
  <si>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</si>
  <si>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</si>
  <si>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</si>
  <si>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</si>
  <si>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</si>
  <si>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</si>
  <si>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</si>
  <si>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</si>
  <si>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</si>
  <si>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</si>
  <si>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</si>
  <si>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</si>
  <si>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</si>
  <si>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</si>
  <si>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</si>
  <si>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</si>
  <si>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</si>
  <si>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</si>
  <si>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</si>
  <si>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</si>
  <si>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</si>
  <si>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</si>
  <si>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</si>
  <si>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</si>
  <si>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</si>
  <si>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</si>
  <si>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</si>
  <si>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</si>
  <si>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</si>
  <si>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</si>
  <si>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</si>
  <si>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</si>
  <si>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</si>
  <si>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</si>
  <si>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</si>
  <si>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</si>
  <si>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</si>
  <si>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</si>
  <si>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</si>
  <si>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</si>
  <si>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</si>
  <si>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</si>
  <si>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</si>
  <si>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</si>
  <si>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</si>
  <si>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</si>
  <si>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</si>
  <si>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</si>
  <si>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</si>
  <si>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</si>
  <si>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</si>
  <si>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</si>
  <si>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</si>
  <si>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</si>
  <si>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</si>
  <si>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</si>
  <si>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</si>
  <si>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</si>
  <si>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</si>
  <si>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</si>
  <si>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</si>
  <si>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</si>
  <si>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</si>
  <si>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</si>
  <si>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</si>
  <si>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</si>
  <si>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</si>
  <si>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</si>
  <si>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</si>
  <si>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</si>
  <si>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</si>
  <si>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</si>
  <si>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</si>
  <si>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</si>
  <si>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</si>
  <si>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</si>
  <si>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</si>
  <si>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</si>
  <si>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</si>
  <si>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</si>
  <si>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</si>
  <si>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</si>
  <si>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</si>
  <si>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</si>
  <si>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</si>
  <si>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</si>
  <si>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</si>
  <si>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</si>
  <si>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</si>
  <si>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</si>
  <si>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</si>
  <si>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</si>
  <si>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</si>
  <si>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</si>
  <si>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</si>
  <si>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</si>
  <si>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</si>
  <si>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</si>
  <si>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</si>
  <si>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</si>
  <si>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</si>
  <si>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</si>
  <si>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</si>
  <si>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</si>
  <si>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</si>
  <si>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</si>
  <si>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</si>
  <si>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</si>
  <si>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</si>
  <si>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</si>
  <si>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</si>
  <si>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</si>
  <si>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</si>
  <si>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</si>
  <si>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</si>
  <si>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</si>
  <si>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</si>
  <si>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</si>
  <si>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</si>
  <si>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</si>
  <si>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</si>
  <si>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</si>
  <si>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</si>
  <si>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</si>
  <si>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</si>
  <si>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</si>
  <si>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</si>
  <si>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</si>
  <si>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</si>
  <si>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</si>
  <si>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</si>
  <si>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</si>
  <si>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</si>
  <si>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</si>
  <si>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</si>
  <si>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</si>
  <si>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</si>
  <si>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</si>
  <si>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</si>
  <si>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</si>
  <si>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</si>
  <si>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</si>
  <si>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</si>
  <si>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</si>
  <si>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</si>
  <si>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</si>
  <si>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</si>
  <si>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</si>
  <si>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</si>
  <si>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</si>
  <si>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</si>
  <si>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</si>
  <si>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</si>
  <si>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</si>
  <si>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</si>
  <si>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</si>
  <si>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</si>
  <si>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</si>
  <si>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</si>
  <si>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</si>
  <si>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</si>
  <si>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</si>
  <si>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</si>
  <si>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</si>
  <si>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</si>
  <si>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</si>
  <si>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</si>
  <si>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</si>
  <si>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</si>
  <si>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</si>
  <si>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</si>
  <si>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</si>
  <si>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</si>
  <si>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</si>
  <si>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</si>
  <si>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</si>
  <si>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</si>
  <si>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</si>
  <si>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</si>
  <si>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</si>
  <si>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</si>
  <si>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</si>
  <si>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</si>
  <si>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</si>
  <si>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</si>
  <si>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</si>
  <si>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</si>
  <si>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</si>
  <si>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</si>
  <si>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</si>
  <si>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</si>
  <si>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</si>
  <si>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</si>
  <si>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</si>
  <si>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</si>
  <si>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</si>
  <si>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</si>
  <si>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</si>
  <si>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</si>
  <si>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</si>
  <si>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</si>
  <si>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</si>
  <si>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</si>
  <si>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</si>
  <si>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</si>
  <si>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</si>
  <si>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</si>
  <si>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</si>
  <si>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</si>
  <si>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</si>
  <si>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</si>
  <si>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</si>
  <si>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</si>
  <si>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</si>
  <si>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</si>
  <si>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</si>
  <si>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</si>
  <si>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</si>
  <si>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</si>
  <si>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</si>
  <si>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</si>
  <si>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</si>
  <si>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</si>
  <si>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</si>
  <si>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</si>
  <si>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</si>
  <si>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</si>
  <si>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</si>
  <si>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</si>
  <si>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</si>
  <si>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</si>
  <si>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</si>
  <si>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</si>
  <si>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</si>
  <si>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</si>
  <si>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</si>
  <si>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</si>
  <si>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</si>
  <si>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</si>
  <si>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</si>
  <si>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</si>
  <si>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</si>
  <si>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</si>
  <si>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</si>
  <si>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</si>
  <si>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</si>
  <si>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</si>
  <si>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</si>
  <si>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</si>
  <si>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</si>
  <si>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</si>
  <si>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</si>
  <si>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</si>
  <si>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</si>
  <si>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</si>
  <si>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</si>
  <si>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</si>
  <si>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</si>
  <si>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</si>
  <si>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</si>
  <si>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</si>
  <si>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</si>
  <si>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</si>
  <si>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</si>
  <si>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</si>
  <si>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</si>
  <si>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</si>
  <si>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</si>
  <si>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</si>
  <si>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</si>
  <si>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</si>
  <si>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</si>
  <si>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</si>
  <si>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</si>
  <si>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</si>
  <si>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</si>
  <si>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</si>
  <si>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</si>
  <si>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</si>
  <si>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</si>
  <si>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</si>
  <si>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</si>
  <si>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</si>
  <si>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</si>
  <si>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</si>
  <si>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</si>
  <si>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</si>
  <si>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</si>
  <si>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</si>
  <si>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</si>
  <si>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</si>
  <si>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</si>
  <si>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</si>
  <si>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</si>
  <si>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</si>
  <si>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</si>
  <si>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</si>
  <si>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</si>
  <si>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</si>
  <si>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</si>
  <si>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</si>
  <si>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</si>
  <si>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</si>
  <si>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</si>
  <si>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</si>
  <si>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</si>
  <si>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</si>
  <si>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</si>
  <si>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</si>
  <si>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</si>
  <si>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</si>
  <si>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</si>
  <si>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</si>
  <si>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</si>
  <si>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</si>
  <si>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</si>
  <si>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</si>
  <si>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</si>
  <si>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</si>
  <si>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</si>
  <si>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</si>
  <si>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</si>
  <si>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</si>
  <si>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</si>
  <si>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</si>
  <si>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</si>
  <si>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</si>
  <si>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</si>
  <si>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</si>
  <si>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</si>
  <si>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</si>
  <si>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</si>
  <si>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</si>
  <si>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</si>
  <si>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</si>
  <si>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</si>
  <si>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</si>
  <si>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</si>
  <si>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</si>
  <si>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</si>
  <si>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</si>
  <si>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</si>
  <si>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</si>
  <si>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</si>
  <si>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</si>
  <si>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</si>
  <si>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</si>
  <si>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</si>
  <si>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</si>
  <si>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</si>
  <si>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</si>
  <si>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</si>
  <si>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</si>
  <si>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</si>
  <si>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</si>
  <si>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</si>
  <si>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</si>
  <si>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</si>
  <si>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</si>
  <si>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</si>
  <si>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</si>
  <si>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</si>
  <si>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</si>
  <si>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</si>
  <si>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</si>
  <si>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</si>
  <si>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</si>
  <si>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</si>
  <si>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</si>
  <si>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</si>
  <si>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</si>
  <si>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</si>
  <si>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</si>
  <si>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</si>
  <si>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</si>
  <si>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</si>
  <si>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</si>
  <si>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</si>
  <si>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</si>
  <si>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</si>
  <si>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</si>
  <si>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</si>
  <si>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</si>
  <si>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</si>
  <si>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</si>
  <si>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</si>
  <si>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</si>
  <si>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</si>
  <si>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</si>
  <si>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</si>
  <si>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</si>
  <si>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</si>
  <si>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</si>
  <si>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</si>
  <si>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</si>
  <si>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</si>
  <si>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</si>
  <si>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</si>
  <si>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</si>
  <si>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</si>
  <si>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</si>
  <si>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</si>
  <si>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</si>
  <si>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</si>
  <si>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</si>
  <si>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</si>
  <si>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</si>
  <si>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</si>
  <si>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</si>
  <si>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</si>
  <si>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</si>
  <si>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</si>
  <si>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</si>
  <si>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</si>
  <si>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</si>
  <si>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</si>
  <si>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</si>
  <si>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</si>
  <si>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</si>
  <si>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</si>
  <si>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</si>
  <si>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</si>
  <si>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</si>
  <si>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</si>
  <si>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</si>
  <si>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</si>
  <si>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</si>
  <si>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</si>
  <si>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</si>
  <si>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</si>
  <si>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</si>
  <si>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</si>
  <si>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</si>
  <si>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</si>
  <si>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</si>
  <si>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</si>
  <si>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</si>
  <si>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</si>
  <si>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</si>
  <si>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</si>
  <si>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</si>
  <si>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</si>
  <si>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</si>
  <si>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</si>
  <si>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</si>
  <si>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</si>
  <si>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</si>
  <si>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</si>
  <si>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</si>
  <si>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</si>
  <si>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</si>
  <si>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</si>
  <si>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</si>
  <si>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</si>
  <si>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</si>
  <si>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</si>
  <si>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</si>
  <si>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</si>
  <si>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</si>
  <si>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</si>
  <si>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</si>
  <si>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</si>
  <si>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</si>
  <si>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</si>
  <si>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</si>
  <si>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</si>
  <si>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</si>
  <si>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</si>
  <si>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</si>
  <si>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</si>
  <si>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</si>
  <si>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</si>
  <si>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</si>
  <si>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</si>
  <si>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</si>
  <si>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</si>
  <si>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</si>
  <si>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</si>
  <si>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</si>
  <si>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</si>
  <si>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</si>
  <si>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</si>
  <si>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</si>
  <si>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</si>
  <si>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</si>
  <si>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</si>
  <si>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</si>
  <si>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</si>
  <si>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</si>
  <si>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</si>
  <si>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</si>
  <si>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</si>
  <si>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</si>
  <si>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</si>
  <si>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</si>
  <si>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</si>
  <si>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</si>
  <si>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</si>
  <si>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</si>
  <si>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</si>
  <si>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</si>
  <si>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</si>
  <si>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</si>
  <si>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</si>
  <si>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</si>
  <si>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</si>
  <si>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</si>
  <si>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</si>
  <si>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</si>
  <si>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</si>
  <si>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</si>
  <si>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</si>
  <si>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</si>
  <si>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</si>
  <si>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</si>
  <si>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</si>
  <si>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</si>
  <si>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</si>
  <si>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</si>
  <si>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</si>
  <si>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</si>
  <si>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</si>
  <si>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</si>
  <si>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</si>
  <si>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</si>
  <si>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</si>
  <si>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</si>
  <si>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</si>
  <si>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</si>
  <si>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</si>
  <si>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</si>
  <si>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</si>
  <si>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</si>
  <si>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</si>
  <si>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</si>
  <si>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</si>
  <si>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</si>
  <si>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</si>
  <si>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</si>
  <si>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</si>
  <si>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</si>
  <si>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</si>
  <si>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</si>
  <si>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</si>
  <si>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</si>
  <si>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</si>
  <si>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</si>
  <si>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</si>
  <si>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</si>
  <si>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</si>
  <si>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</si>
  <si>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</si>
  <si>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</si>
  <si>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</si>
  <si>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</si>
  <si>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</si>
  <si>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</si>
  <si>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</si>
  <si>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</si>
  <si>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</si>
  <si>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</si>
  <si>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</si>
  <si>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</si>
  <si>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</si>
  <si>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</si>
  <si>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</si>
  <si>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</si>
  <si>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</si>
  <si>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</si>
  <si>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</si>
  <si>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</si>
  <si>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</si>
  <si>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</si>
  <si>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</si>
  <si>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</si>
  <si>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</si>
  <si>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</si>
  <si>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</si>
  <si>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</si>
  <si>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</si>
  <si>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</si>
  <si>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</si>
  <si>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</si>
  <si>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</si>
  <si>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</si>
  <si>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</si>
  <si>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</si>
  <si>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</si>
  <si>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</si>
  <si>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</si>
  <si>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</si>
  <si>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</si>
  <si>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</si>
  <si>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</si>
  <si>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</si>
  <si>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</si>
  <si>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</si>
  <si>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</si>
  <si>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</si>
  <si>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</si>
  <si>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</si>
  <si>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</si>
  <si>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</si>
  <si>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</si>
  <si>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</si>
  <si>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</si>
  <si>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</si>
  <si>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</si>
  <si>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</si>
  <si>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</si>
  <si>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</si>
  <si>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</si>
  <si>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</si>
  <si>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</si>
  <si>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</si>
  <si>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</si>
  <si>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</si>
  <si>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</si>
  <si>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</si>
  <si>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</si>
  <si>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</si>
  <si>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</si>
  <si>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</si>
  <si>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</si>
  <si>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</si>
  <si>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</si>
  <si>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</si>
  <si>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</si>
  <si>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</si>
  <si>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</si>
  <si>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</si>
  <si>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</si>
  <si>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</si>
  <si>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</si>
  <si>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</si>
  <si>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</si>
  <si>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</si>
  <si>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</si>
  <si>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</si>
  <si>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</si>
  <si>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</si>
  <si>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</si>
  <si>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</si>
  <si>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</si>
  <si>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</si>
  <si>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</si>
  <si>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</si>
  <si>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</si>
  <si>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</si>
  <si>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</si>
  <si>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</si>
  <si>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</si>
  <si>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</si>
  <si>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</si>
  <si>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</si>
  <si>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</si>
  <si>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</si>
  <si>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</si>
  <si>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</si>
  <si>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</si>
  <si>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</si>
  <si>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</si>
  <si>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</si>
  <si>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</si>
  <si>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</si>
  <si>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</si>
  <si>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</si>
  <si>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</si>
  <si>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</si>
  <si>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</si>
  <si>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</si>
  <si>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</si>
  <si>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</si>
  <si>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</si>
  <si>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</si>
  <si>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</si>
  <si>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</si>
  <si>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</si>
  <si>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</si>
  <si>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</si>
  <si>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</si>
  <si>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</si>
  <si>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</si>
  <si>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</si>
  <si>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</si>
  <si>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</si>
  <si>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</si>
  <si>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</si>
  <si>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</si>
  <si>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</si>
  <si>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</si>
  <si>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</si>
  <si>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</si>
  <si>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</si>
  <si>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</si>
  <si>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</si>
  <si>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</si>
  <si>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</si>
  <si>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</si>
  <si>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</si>
  <si>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</si>
  <si>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</si>
  <si>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</si>
  <si>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</si>
  <si>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</si>
  <si>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</si>
  <si>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</si>
  <si>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</si>
  <si>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</si>
  <si>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</si>
  <si>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</si>
  <si>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</si>
  <si>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</si>
  <si>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</si>
  <si>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</si>
  <si>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</si>
  <si>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</si>
  <si>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</si>
  <si>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</si>
  <si>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</si>
  <si>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</si>
  <si>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</si>
  <si>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</si>
  <si>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</si>
  <si>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</si>
  <si>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</si>
  <si>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</si>
  <si>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</si>
  <si>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</si>
  <si>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</si>
  <si>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</si>
  <si>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</si>
  <si>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</si>
  <si>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</si>
  <si>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</si>
  <si>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</si>
  <si>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</si>
  <si>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</si>
  <si>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</si>
  <si>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</si>
  <si>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</si>
  <si>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</si>
  <si>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</si>
  <si>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</si>
  <si>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</si>
  <si>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</si>
  <si>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</si>
  <si>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</si>
  <si>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</si>
  <si>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</si>
  <si>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</si>
  <si>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</si>
  <si>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</si>
  <si>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</si>
  <si>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</si>
  <si>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</si>
  <si>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</si>
  <si>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</si>
  <si>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</si>
  <si>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</si>
  <si>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</si>
  <si>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</si>
  <si>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</si>
  <si>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</si>
  <si>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</si>
  <si>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</si>
  <si>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</si>
  <si>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</si>
  <si>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</si>
  <si>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</si>
  <si>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</si>
  <si>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</si>
  <si>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</si>
  <si>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</si>
  <si>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</si>
  <si>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</si>
  <si>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</si>
  <si>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</si>
  <si>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</si>
  <si>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</si>
  <si>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</si>
  <si>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</si>
  <si>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</si>
  <si>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</si>
  <si>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</si>
  <si>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</si>
  <si>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</si>
  <si>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</si>
  <si>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</si>
  <si>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</si>
  <si>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</si>
  <si>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</si>
  <si>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</si>
  <si>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</si>
  <si>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</si>
  <si>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</si>
  <si>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</si>
  <si>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</si>
  <si>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</si>
  <si>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</si>
  <si>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</si>
  <si>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</si>
  <si>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</si>
  <si>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</si>
  <si>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</si>
  <si>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</si>
  <si>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</si>
  <si>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</si>
  <si>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</si>
  <si>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</si>
  <si>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</si>
  <si>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</si>
  <si>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</si>
  <si>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</si>
  <si>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</si>
  <si>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</si>
  <si>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</si>
  <si>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</si>
  <si>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</si>
  <si>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</si>
  <si>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</si>
  <si>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</si>
  <si>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</si>
  <si>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</si>
  <si>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</si>
  <si>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</si>
  <si>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</si>
  <si>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</si>
  <si>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</si>
  <si>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</si>
  <si>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</si>
  <si>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</si>
  <si>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</si>
  <si>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</si>
  <si>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</si>
  <si>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</si>
  <si>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</si>
  <si>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</si>
  <si>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</si>
  <si>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</si>
  <si>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</si>
  <si>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</si>
  <si>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</si>
  <si>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</si>
  <si>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</si>
  <si>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</si>
  <si>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</si>
  <si>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</si>
  <si>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</si>
  <si>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</si>
  <si>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</si>
  <si>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</si>
  <si>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</si>
  <si>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</si>
  <si>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</si>
  <si>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</si>
  <si>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</si>
  <si>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</si>
  <si>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</si>
  <si>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</si>
  <si>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</si>
  <si>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</si>
  <si>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</si>
  <si>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</si>
  <si>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</si>
  <si>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</si>
  <si>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</si>
  <si>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</si>
  <si>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</si>
  <si>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</si>
  <si>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</si>
  <si>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</si>
  <si>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</si>
  <si>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</si>
  <si>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</si>
  <si>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</si>
  <si>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</si>
  <si>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</si>
  <si>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</si>
  <si>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</si>
  <si>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</si>
  <si>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</si>
  <si>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</si>
  <si>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</si>
  <si>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</si>
  <si>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</si>
  <si>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</si>
  <si>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</si>
  <si>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</si>
  <si>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</si>
  <si>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</si>
  <si>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</si>
  <si>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</si>
  <si>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</si>
  <si>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</si>
  <si>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</si>
  <si>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</si>
  <si>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</si>
  <si>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</si>
  <si>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</si>
  <si>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</si>
  <si>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</si>
  <si>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</si>
  <si>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</si>
  <si>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</si>
  <si>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</si>
  <si>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</si>
  <si>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</si>
  <si>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</si>
  <si>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</si>
  <si>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</si>
  <si>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</si>
  <si>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</si>
  <si>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</si>
  <si>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</si>
  <si>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</si>
  <si>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</si>
  <si>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</si>
  <si>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</si>
  <si>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</si>
  <si>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</si>
  <si>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</si>
  <si>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</si>
  <si>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</si>
  <si>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</si>
  <si>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</si>
  <si>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</si>
  <si>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</si>
  <si>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</si>
  <si>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</si>
  <si>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</si>
  <si>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</si>
  <si>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</si>
  <si>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</si>
  <si>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</si>
  <si>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</si>
  <si>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</si>
  <si>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</si>
  <si>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</si>
  <si>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</si>
  <si>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</si>
  <si>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</si>
  <si>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</si>
  <si>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</si>
  <si>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</si>
  <si>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</si>
  <si>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</si>
  <si>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</si>
  <si>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</si>
  <si>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</si>
  <si>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</si>
  <si>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</si>
  <si>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</si>
  <si>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</si>
  <si>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</si>
  <si>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</si>
  <si>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</si>
  <si>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</si>
  <si>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</si>
  <si>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</si>
  <si>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</si>
  <si>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</si>
  <si>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</si>
  <si>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</si>
  <si>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</si>
  <si>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</si>
  <si>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</si>
  <si>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</si>
  <si>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</si>
  <si>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</si>
  <si>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</si>
  <si>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</si>
  <si>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</si>
  <si>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</si>
  <si>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</si>
  <si>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</si>
  <si>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</si>
  <si>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</si>
  <si>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</si>
  <si>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</si>
  <si>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</si>
  <si>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</si>
  <si>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</si>
  <si>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</si>
  <si>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</si>
  <si>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</si>
  <si>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</si>
  <si>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</si>
  <si>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</si>
  <si>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</si>
  <si>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</si>
  <si>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</si>
  <si>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</si>
  <si>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</si>
  <si>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</si>
  <si>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</si>
  <si>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</si>
  <si>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</si>
  <si>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</si>
  <si>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</si>
  <si>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</si>
  <si>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</si>
  <si>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</si>
  <si>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</si>
  <si>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</si>
  <si>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</si>
  <si>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</si>
  <si>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</si>
  <si>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</si>
  <si>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</si>
  <si>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</si>
  <si>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</si>
  <si>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</si>
  <si>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</si>
  <si>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</si>
  <si>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</si>
  <si>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</si>
  <si>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</si>
  <si>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</si>
  <si>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</si>
  <si>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</si>
  <si>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</si>
  <si>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</si>
  <si>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</si>
  <si>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</si>
  <si>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</si>
  <si>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</si>
  <si>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</si>
  <si>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</si>
  <si>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</si>
  <si>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</si>
  <si>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</si>
  <si>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</si>
  <si>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</si>
  <si>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</si>
  <si>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</si>
  <si>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</si>
  <si>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</si>
  <si>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</si>
  <si>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</si>
  <si>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</si>
  <si>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</si>
  <si>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</si>
  <si>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</si>
  <si>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</si>
  <si>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</si>
  <si>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</si>
  <si>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</si>
  <si>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</si>
  <si>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</si>
  <si>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</si>
  <si>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</si>
  <si>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</si>
  <si>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</si>
  <si>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</si>
  <si>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</si>
  <si>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</si>
  <si>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</si>
  <si>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</si>
  <si>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</si>
  <si>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</si>
  <si>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</si>
  <si>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</si>
  <si>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</si>
  <si>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</si>
  <si>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</si>
  <si>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</si>
  <si>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</si>
  <si>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</si>
  <si>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</si>
  <si>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</si>
  <si>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</si>
  <si>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</si>
  <si>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</si>
  <si>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</si>
  <si>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</si>
  <si>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</si>
  <si>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</si>
  <si>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</si>
  <si>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</si>
  <si>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</si>
  <si>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</si>
  <si>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</si>
  <si>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</si>
  <si>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</si>
  <si>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</si>
  <si>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</si>
  <si>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</si>
  <si>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</si>
  <si>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</si>
  <si>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</si>
  <si>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</si>
  <si>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</si>
  <si>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</si>
  <si>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</si>
  <si>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</si>
  <si>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</si>
  <si>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</si>
  <si>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</si>
  <si>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</si>
  <si>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</si>
  <si>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</si>
  <si>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</si>
  <si>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</si>
  <si>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</si>
  <si>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</si>
  <si>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</si>
  <si>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</si>
  <si>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</si>
  <si>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</si>
  <si>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</si>
  <si>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</si>
  <si>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</si>
  <si>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</si>
  <si>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</si>
  <si>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</si>
  <si>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</si>
  <si>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</si>
  <si>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</si>
  <si>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</si>
  <si>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</si>
  <si>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</si>
  <si>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</si>
  <si>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</si>
  <si>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</si>
  <si>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</si>
  <si>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</si>
  <si>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</si>
  <si>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</si>
  <si>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</si>
  <si>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</si>
  <si>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</si>
  <si>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</si>
  <si>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</si>
  <si>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</si>
  <si>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</si>
  <si>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</si>
  <si>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</si>
  <si>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</si>
  <si>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</si>
  <si>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</si>
  <si>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</si>
  <si>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</si>
  <si>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</si>
  <si>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</si>
  <si>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</si>
  <si>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</si>
  <si>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</si>
  <si>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</si>
  <si>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</si>
  <si>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</si>
  <si>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</si>
  <si>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</si>
  <si>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</si>
  <si>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</si>
  <si>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</si>
  <si>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</si>
  <si>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</si>
  <si>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</si>
  <si>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</si>
  <si>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</si>
  <si>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</si>
  <si>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</si>
  <si>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</si>
  <si>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</si>
  <si>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</si>
  <si>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</si>
  <si>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</si>
  <si>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</si>
  <si>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</si>
  <si>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</si>
  <si>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</si>
  <si>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</si>
  <si>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</si>
  <si>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</si>
  <si>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</si>
  <si>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</si>
  <si>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</si>
  <si>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</si>
  <si>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</si>
  <si>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</si>
  <si>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</si>
  <si>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</si>
  <si>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</si>
  <si>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</si>
  <si>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</si>
  <si>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</si>
  <si>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</si>
  <si>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</si>
  <si>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</si>
  <si>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</si>
  <si>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</si>
  <si>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</si>
  <si>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</si>
  <si>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</si>
  <si>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</si>
  <si>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</si>
  <si>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</si>
  <si>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</si>
  <si>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</si>
  <si>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</si>
  <si>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</si>
  <si>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</si>
  <si>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</si>
  <si>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</si>
  <si>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</si>
  <si>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</si>
  <si>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</si>
  <si>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</si>
  <si>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</si>
  <si>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</si>
  <si>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</si>
  <si>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</si>
  <si>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</si>
  <si>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</si>
  <si>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</si>
  <si>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</si>
  <si>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</si>
  <si>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</si>
  <si>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</si>
  <si>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</si>
  <si>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</si>
  <si>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</si>
  <si>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</si>
  <si>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</si>
  <si>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</si>
  <si>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</si>
  <si>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</si>
  <si>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</si>
  <si>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</si>
  <si>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</si>
  <si>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</si>
  <si>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</si>
  <si>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</si>
  <si>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</si>
  <si>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</si>
  <si>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</si>
  <si>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</si>
  <si>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</si>
  <si>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</si>
  <si>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</si>
  <si>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</si>
  <si>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</si>
  <si>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</si>
  <si>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</si>
  <si>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</si>
  <si>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</si>
  <si>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</si>
  <si>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</si>
  <si>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</si>
  <si>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</si>
  <si>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</si>
  <si>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</si>
  <si>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</si>
  <si>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</si>
  <si>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</si>
  <si>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</si>
  <si>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</si>
  <si>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</si>
  <si>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</si>
  <si>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</si>
  <si>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</si>
  <si>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</si>
  <si>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</si>
  <si>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</si>
  <si>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</si>
  <si>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</si>
  <si>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</si>
  <si>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</si>
  <si>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</si>
  <si>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</si>
  <si>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</si>
  <si>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</si>
  <si>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</si>
  <si>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</si>
  <si>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</si>
  <si>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</si>
  <si>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</si>
  <si>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</si>
  <si>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</si>
  <si>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</si>
  <si>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</si>
  <si>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</si>
  <si>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</si>
  <si>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</si>
  <si>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</si>
  <si>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</si>
  <si>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</si>
  <si>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</si>
  <si>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</si>
  <si>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</si>
  <si>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</si>
  <si>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</si>
  <si>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</si>
  <si>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</si>
  <si>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</si>
  <si>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</si>
  <si>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</si>
  <si>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</si>
  <si>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</si>
  <si>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</si>
  <si>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</si>
  <si>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</si>
  <si>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</si>
  <si>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</si>
  <si>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</si>
  <si>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</si>
  <si>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</si>
  <si>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</si>
  <si>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</si>
  <si>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</si>
  <si>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</si>
  <si>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</si>
  <si>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</si>
  <si>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</si>
  <si>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</si>
  <si>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</si>
  <si>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</si>
  <si>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</si>
  <si>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</si>
  <si>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</si>
  <si>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</si>
  <si>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</si>
  <si>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</si>
  <si>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</si>
  <si>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</si>
  <si>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</si>
  <si>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</si>
  <si>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</si>
  <si>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</si>
  <si>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</si>
  <si>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</si>
  <si>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</si>
  <si>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</si>
  <si>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</si>
  <si>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</si>
  <si>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</si>
  <si>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</si>
  <si>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</si>
  <si>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</si>
  <si>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</si>
  <si>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</si>
  <si>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</si>
  <si>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</si>
  <si>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</si>
  <si>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</si>
  <si>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</si>
  <si>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</si>
  <si>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</si>
  <si>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</si>
  <si>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</si>
  <si>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</si>
  <si>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</si>
  <si>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</si>
  <si>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</si>
  <si>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</si>
  <si>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</si>
  <si>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</si>
  <si>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</si>
  <si>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</si>
  <si>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</si>
  <si>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</si>
  <si>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</si>
  <si>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</si>
  <si>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</si>
  <si>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</si>
  <si>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</si>
  <si>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</si>
  <si>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</si>
  <si>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</si>
  <si>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</si>
  <si>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</si>
  <si>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</si>
  <si>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</si>
  <si>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</si>
  <si>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</si>
  <si>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</si>
  <si>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</si>
  <si>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</si>
  <si>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</si>
  <si>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</si>
  <si>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</si>
  <si>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</si>
  <si>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</si>
  <si>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</si>
  <si>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</si>
  <si>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</si>
  <si>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</si>
  <si>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</si>
  <si>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</si>
  <si>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</si>
  <si>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</si>
  <si>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</si>
  <si>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</si>
  <si>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</si>
  <si>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</si>
  <si>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</si>
  <si>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</si>
  <si>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</si>
  <si>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</si>
  <si>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</si>
  <si>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</si>
  <si>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</si>
  <si>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</si>
  <si>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</si>
  <si>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</si>
  <si>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</si>
  <si>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</si>
  <si>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</si>
  <si>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</si>
  <si>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</si>
  <si>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</si>
  <si>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</si>
  <si>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</si>
  <si>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</si>
  <si>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</si>
  <si>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</si>
  <si>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</si>
  <si>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</si>
  <si>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</si>
  <si>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</si>
  <si>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</si>
  <si>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</si>
  <si>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</si>
  <si>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</si>
  <si>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</si>
  <si>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</si>
  <si>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</si>
  <si>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</si>
  <si>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</si>
  <si>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</si>
  <si>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</si>
  <si>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</si>
  <si>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</si>
  <si>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</si>
  <si>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</si>
  <si>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</si>
  <si>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</si>
  <si>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</si>
  <si>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</si>
  <si>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</si>
  <si>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</si>
  <si>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</si>
  <si>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</si>
  <si>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</si>
  <si>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</si>
  <si>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</si>
  <si>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</si>
  <si>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</si>
  <si>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</si>
  <si>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</si>
  <si>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</si>
  <si>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</si>
  <si>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</si>
  <si>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</si>
  <si>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</si>
  <si>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</si>
  <si>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</si>
  <si>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</si>
  <si>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</si>
  <si>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</si>
  <si>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</si>
  <si>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</si>
  <si>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</si>
  <si>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</si>
  <si>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</si>
  <si>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</si>
  <si>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</si>
  <si>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</si>
  <si>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</si>
  <si>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</si>
  <si>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</si>
  <si>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</si>
  <si>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</si>
  <si>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</si>
  <si>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</si>
  <si>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</si>
  <si>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</si>
  <si>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</si>
  <si>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</si>
  <si>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</si>
  <si>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</si>
  <si>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</si>
  <si>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</si>
  <si>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</si>
  <si>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</si>
  <si>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</si>
  <si>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</si>
  <si>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</si>
  <si>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</si>
  <si>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</si>
  <si>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</si>
  <si>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</si>
  <si>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</si>
  <si>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</si>
  <si>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</si>
  <si>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</si>
  <si>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</si>
  <si>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</si>
  <si>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</si>
  <si>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</si>
  <si>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</si>
  <si>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</si>
  <si>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</si>
  <si>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</si>
  <si>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</si>
  <si>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</si>
  <si>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</si>
  <si>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</si>
  <si>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</si>
  <si>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</si>
  <si>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</si>
  <si>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</si>
  <si>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</si>
  <si>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</si>
  <si>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</si>
  <si>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</si>
  <si>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</si>
  <si>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</si>
  <si>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</si>
  <si>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</si>
  <si>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</si>
  <si>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</si>
  <si>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</si>
  <si>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</si>
  <si>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</si>
  <si>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</si>
  <si>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</si>
  <si>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</si>
  <si>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</si>
  <si>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</si>
  <si>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</si>
  <si>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</si>
  <si>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</si>
  <si>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</si>
  <si>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</si>
  <si>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</si>
  <si>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</si>
  <si>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</si>
  <si>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</si>
  <si>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</si>
  <si>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</si>
  <si>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</si>
  <si>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</si>
  <si>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</si>
  <si>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</si>
  <si>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</si>
  <si>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</si>
  <si>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</si>
  <si>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</si>
  <si>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</si>
  <si>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</si>
  <si>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</si>
  <si>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</si>
  <si>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</si>
  <si>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</si>
  <si>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</si>
  <si>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</si>
  <si>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</si>
  <si>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</si>
  <si>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</si>
  <si>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</si>
  <si>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</si>
  <si>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</si>
  <si>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</si>
  <si>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</si>
  <si>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</si>
  <si>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</si>
  <si>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</si>
  <si>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</si>
  <si>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</si>
  <si>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</si>
  <si>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</si>
  <si>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</si>
  <si>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</si>
  <si>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</si>
  <si>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</si>
  <si>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</si>
  <si>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</si>
  <si>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</si>
  <si>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</si>
  <si>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</si>
  <si>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</si>
  <si>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</si>
  <si>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</si>
  <si>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</si>
  <si>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</si>
  <si>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</si>
  <si>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</si>
  <si>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</si>
  <si>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</si>
  <si>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</si>
  <si>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</si>
  <si>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</si>
  <si>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</si>
  <si>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</si>
  <si>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</si>
  <si>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</si>
  <si>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</si>
  <si>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</si>
  <si>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</si>
  <si>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</si>
  <si>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</si>
  <si>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</si>
  <si>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</si>
  <si>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</si>
  <si>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</si>
  <si>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</si>
  <si>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</si>
  <si>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</si>
  <si>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</si>
  <si>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</si>
  <si>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</si>
  <si>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</si>
  <si>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</si>
  <si>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</si>
  <si>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</si>
  <si>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</si>
  <si>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</si>
  <si>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</si>
  <si>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</si>
  <si>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</si>
  <si>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</si>
  <si>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</si>
  <si>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</si>
  <si>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</si>
  <si>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</si>
  <si>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</si>
  <si>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</si>
  <si>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</si>
  <si>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</si>
  <si>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</si>
  <si>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</si>
  <si>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</si>
  <si>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</si>
  <si>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</si>
  <si>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</si>
  <si>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</si>
  <si>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</si>
  <si>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</si>
  <si>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</si>
  <si>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</si>
  <si>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</si>
  <si>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</si>
  <si>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</si>
  <si>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</si>
  <si>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</si>
  <si>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</si>
  <si>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</si>
  <si>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</si>
  <si>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</si>
  <si>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</si>
  <si>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</si>
  <si>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</si>
  <si>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</si>
  <si>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</si>
  <si>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</si>
  <si>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</si>
  <si>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</si>
  <si>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</si>
  <si>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</si>
  <si>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</si>
  <si>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</si>
  <si>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</si>
  <si>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</si>
  <si>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</si>
  <si>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</si>
  <si>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</si>
  <si>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</si>
  <si>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</si>
  <si>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</si>
  <si>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</si>
  <si>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</si>
  <si>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</si>
  <si>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</si>
  <si>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</si>
  <si>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</si>
  <si>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</si>
  <si>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</si>
  <si>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</si>
  <si>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</si>
  <si>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</si>
  <si>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</si>
  <si>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</si>
  <si>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</si>
  <si>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</si>
  <si>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</si>
  <si>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</si>
  <si>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</si>
  <si>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</si>
  <si>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</si>
  <si>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</si>
  <si>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</si>
  <si>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</si>
  <si>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</si>
  <si>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</si>
  <si>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</si>
  <si>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</si>
  <si>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</si>
  <si>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</si>
  <si>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</si>
  <si>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</si>
  <si>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</si>
  <si>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</si>
  <si>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</si>
  <si>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</si>
  <si>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</si>
  <si>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</si>
  <si>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</si>
  <si>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</si>
  <si>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</si>
  <si>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</si>
  <si>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</si>
  <si>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</si>
  <si>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</si>
  <si>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</si>
  <si>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</si>
  <si>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</si>
  <si>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</si>
  <si>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</si>
  <si>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</si>
  <si>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</si>
  <si>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</si>
  <si>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</si>
  <si>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</si>
  <si>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</si>
  <si>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</si>
  <si>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</si>
  <si>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</si>
  <si>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</si>
  <si>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</si>
  <si>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</si>
  <si>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</si>
  <si>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</si>
  <si>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</si>
  <si>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</si>
  <si>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</si>
  <si>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</si>
  <si>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</si>
  <si>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</si>
  <si>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</si>
  <si>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</si>
  <si>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</si>
  <si>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</si>
  <si>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</si>
  <si>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</si>
  <si>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</si>
  <si>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</si>
  <si>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</si>
  <si>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</si>
  <si>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</si>
  <si>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</si>
  <si>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</si>
  <si>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</si>
  <si>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</si>
  <si>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</si>
  <si>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</si>
  <si>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</si>
  <si>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</si>
  <si>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</si>
  <si>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</si>
  <si>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</si>
  <si>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</si>
  <si>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</si>
  <si>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</si>
  <si>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</si>
  <si>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</si>
  <si>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</si>
  <si>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</si>
  <si>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</si>
  <si>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</si>
  <si>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</si>
  <si>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</si>
  <si>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</si>
  <si>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</si>
  <si>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</si>
  <si>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</si>
  <si>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</si>
  <si>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</si>
  <si>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</si>
  <si>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</si>
  <si>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</si>
  <si>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</si>
  <si>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</si>
  <si>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</si>
  <si>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</si>
  <si>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</si>
  <si>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</si>
  <si>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</si>
  <si>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</si>
  <si>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</si>
  <si>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</si>
  <si>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</si>
  <si>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</si>
  <si>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</si>
  <si>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</si>
  <si>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</si>
  <si>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</si>
  <si>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</si>
  <si>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</si>
  <si>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</si>
  <si>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</si>
  <si>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</si>
  <si>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</si>
  <si>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</si>
  <si>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</si>
  <si>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</si>
  <si>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</si>
  <si>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</si>
  <si>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</si>
  <si>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</si>
  <si>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</si>
  <si>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</si>
  <si>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</si>
  <si>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</si>
  <si>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</si>
  <si>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</si>
  <si>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</si>
  <si>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</si>
  <si>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</si>
  <si>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</si>
  <si>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</si>
  <si>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</si>
  <si>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</si>
  <si>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</si>
  <si>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</si>
  <si>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</si>
  <si>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</si>
  <si>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</si>
  <si>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</si>
  <si>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</si>
  <si>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</si>
  <si>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</si>
  <si>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</si>
  <si>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</si>
  <si>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</si>
  <si>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</si>
  <si>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</si>
  <si>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</si>
  <si>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</si>
  <si>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</si>
  <si>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</si>
  <si>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</si>
  <si>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</si>
  <si>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</si>
  <si>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</si>
  <si>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</si>
  <si>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</si>
  <si>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</si>
  <si>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</si>
  <si>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</si>
  <si>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</si>
  <si>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</si>
  <si>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</si>
  <si>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</si>
  <si>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</si>
  <si>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</si>
  <si>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</si>
  <si>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</si>
  <si>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</si>
  <si>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</si>
  <si>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</si>
  <si>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</si>
  <si>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</si>
  <si>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</si>
  <si>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</si>
  <si>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</si>
  <si>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</si>
  <si>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</si>
  <si>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</si>
  <si>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</si>
  <si>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</si>
  <si>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</si>
  <si>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</si>
  <si>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</si>
  <si>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</si>
  <si>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</si>
  <si>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</si>
  <si>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</si>
  <si>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</si>
  <si>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</si>
  <si>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</si>
  <si>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</si>
  <si>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</si>
  <si>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</si>
  <si>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</si>
  <si>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</si>
  <si>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</si>
  <si>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</si>
  <si>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</si>
  <si>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</si>
  <si>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</si>
  <si>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</si>
  <si>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</si>
  <si>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</si>
  <si>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</si>
  <si>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</si>
  <si>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</si>
  <si>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</si>
  <si>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</si>
  <si>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</si>
  <si>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</si>
  <si>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</si>
  <si>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</si>
  <si>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</si>
  <si>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</si>
  <si>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</si>
  <si>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</si>
  <si>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</si>
  <si>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</si>
  <si>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</si>
  <si>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</si>
  <si>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</si>
  <si>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</si>
  <si>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</si>
  <si>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</si>
  <si>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</si>
  <si>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</si>
  <si>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</si>
  <si>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</si>
  <si>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</si>
  <si>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</si>
  <si>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</si>
  <si>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</si>
  <si>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</si>
  <si>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</si>
  <si>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</si>
  <si>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</si>
  <si>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</si>
  <si>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</si>
  <si>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</si>
  <si>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</si>
  <si>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</si>
  <si>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</si>
  <si>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</si>
  <si>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</si>
  <si>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</si>
  <si>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</si>
  <si>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</si>
  <si>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</si>
  <si>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</si>
  <si>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</si>
  <si>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</si>
  <si>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</si>
  <si>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</si>
  <si>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</si>
  <si>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</si>
  <si>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</si>
  <si>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</si>
  <si>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</si>
  <si>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</si>
  <si>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</si>
  <si>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</si>
  <si>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</si>
  <si>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</si>
  <si>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</si>
  <si>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</si>
  <si>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</si>
  <si>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</si>
  <si>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</si>
  <si>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</si>
  <si>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</si>
  <si>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</si>
  <si>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</si>
  <si>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</si>
  <si>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</si>
  <si>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</si>
  <si>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</si>
  <si>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</si>
  <si>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</si>
  <si>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</si>
  <si>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</si>
  <si>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</si>
  <si>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</si>
  <si>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</si>
  <si>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</si>
  <si>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</si>
  <si>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</si>
  <si>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</si>
  <si>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</si>
  <si>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</si>
  <si>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</si>
  <si>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</si>
  <si>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</si>
  <si>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</si>
  <si>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</si>
  <si>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</si>
  <si>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</si>
  <si>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</si>
  <si>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</si>
  <si>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</si>
  <si>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</si>
  <si>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</si>
  <si>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</si>
  <si>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</si>
  <si>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</si>
  <si>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</si>
  <si>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</si>
  <si>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</si>
  <si>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</si>
  <si>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</si>
  <si>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</si>
  <si>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</si>
  <si>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</si>
  <si>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</si>
  <si>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</si>
  <si>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</si>
  <si>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</si>
  <si>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</si>
  <si>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</si>
  <si>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</si>
  <si>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</si>
  <si>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</si>
  <si>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</si>
  <si>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</si>
  <si>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</si>
  <si>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</si>
  <si>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</si>
  <si>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</si>
  <si>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</si>
  <si>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</si>
  <si>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</si>
  <si>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</si>
  <si>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</si>
  <si>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</si>
  <si>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</si>
  <si>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</si>
  <si>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</si>
  <si>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</si>
  <si>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</si>
  <si>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</si>
  <si>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</si>
  <si>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</si>
  <si>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</si>
  <si>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</si>
  <si>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</si>
  <si>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</si>
  <si>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</si>
  <si>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</si>
  <si>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</si>
  <si>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</si>
  <si>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</si>
  <si>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</si>
  <si>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</si>
  <si>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</si>
  <si>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</si>
  <si>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</si>
  <si>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</si>
  <si>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</si>
  <si>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</si>
  <si>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</si>
  <si>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</si>
  <si>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</si>
  <si>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</si>
  <si>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</si>
  <si>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</si>
  <si>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</si>
  <si>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</si>
  <si>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</si>
  <si>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</si>
  <si>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</si>
  <si>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</si>
  <si>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</si>
  <si>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</si>
  <si>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</si>
  <si>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</si>
  <si>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</si>
  <si>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</si>
  <si>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</si>
  <si>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</si>
  <si>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</si>
  <si>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</si>
  <si>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</si>
  <si>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</si>
  <si>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</si>
  <si>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</si>
  <si>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</si>
  <si>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</si>
  <si>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</si>
  <si>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</si>
  <si>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</si>
  <si>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</si>
  <si>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</si>
  <si>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</si>
  <si>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</si>
  <si>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</si>
  <si>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</si>
  <si>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</si>
  <si>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</si>
  <si>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</si>
  <si>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</si>
  <si>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</si>
  <si>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</si>
  <si>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</si>
  <si>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</si>
  <si>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</si>
  <si>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</si>
  <si>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</si>
  <si>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</si>
  <si>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</si>
  <si>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</si>
  <si>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</si>
  <si>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</si>
  <si>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</si>
  <si>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</si>
  <si>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</si>
  <si>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</si>
  <si>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</si>
  <si>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</si>
  <si>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</si>
  <si>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</si>
  <si>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</si>
  <si>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</si>
  <si>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</si>
  <si>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</si>
  <si>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</si>
  <si>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</si>
  <si>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</si>
  <si>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</si>
  <si>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</si>
  <si>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</si>
  <si>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</si>
  <si>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</si>
  <si>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</si>
  <si>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</si>
  <si>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</si>
  <si>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</si>
  <si>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</si>
  <si>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</si>
  <si>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</si>
  <si>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</si>
  <si>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</si>
  <si>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</si>
  <si>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</si>
  <si>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</si>
  <si>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</si>
  <si>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</si>
  <si>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</si>
  <si>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</si>
  <si>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</si>
  <si>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</si>
  <si>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</si>
  <si>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</si>
  <si>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</si>
  <si>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</si>
  <si>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</si>
  <si>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</si>
  <si>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</si>
  <si>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</si>
  <si>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</si>
  <si>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</si>
  <si>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</si>
  <si>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</si>
  <si>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</si>
  <si>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</si>
  <si>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</si>
  <si>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</si>
  <si>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</si>
  <si>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</si>
  <si>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</si>
  <si>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</si>
  <si>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</si>
  <si>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</si>
  <si>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</si>
  <si>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</si>
  <si>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</si>
  <si>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</si>
  <si>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</si>
  <si>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</si>
  <si>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</si>
  <si>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</si>
  <si>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</si>
  <si>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</si>
  <si>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</si>
  <si>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</si>
  <si>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</si>
  <si>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</si>
  <si>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</si>
  <si>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</si>
  <si>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</si>
  <si>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</si>
  <si>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</si>
  <si>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</si>
  <si>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</si>
  <si>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</si>
  <si>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</si>
  <si>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</si>
  <si>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</si>
  <si>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</si>
  <si>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</si>
  <si>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</si>
  <si>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</si>
  <si>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</si>
  <si>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</si>
  <si>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</si>
  <si>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</si>
  <si>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</si>
  <si>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</si>
  <si>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</si>
  <si>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</si>
  <si>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</si>
  <si>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</si>
  <si>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</si>
  <si>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</si>
  <si>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</si>
  <si>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</si>
  <si>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</si>
  <si>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</si>
  <si>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</si>
  <si>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</si>
  <si>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</si>
  <si>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</si>
  <si>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</si>
  <si>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</si>
  <si>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</si>
  <si>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</si>
  <si>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</si>
  <si>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</si>
  <si>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</si>
  <si>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</si>
  <si>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</si>
  <si>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</si>
  <si>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</si>
  <si>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</si>
  <si>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</si>
  <si>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</si>
  <si>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</si>
  <si>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</si>
  <si>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</si>
  <si>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</si>
  <si>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</si>
  <si>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</si>
  <si>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</si>
  <si>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</si>
  <si>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</si>
  <si>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</si>
  <si>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</si>
  <si>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</si>
  <si>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</si>
  <si>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</si>
  <si>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</si>
  <si>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</si>
  <si>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</si>
  <si>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</si>
  <si>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</si>
  <si>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</si>
  <si>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</si>
  <si>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</si>
  <si>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</si>
  <si>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</si>
  <si>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</si>
  <si>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</si>
  <si>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</si>
  <si>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</si>
  <si>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</si>
  <si>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</si>
  <si>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</si>
  <si>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</si>
  <si>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</si>
  <si>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</si>
  <si>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</si>
  <si>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</si>
  <si>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</si>
  <si>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</si>
  <si>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</si>
  <si>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</si>
  <si>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</si>
  <si>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</si>
  <si>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</si>
  <si>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</si>
  <si>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</si>
  <si>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</si>
  <si>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</si>
  <si>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</si>
  <si>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</si>
  <si>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</si>
  <si>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</si>
  <si>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</si>
  <si>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</si>
  <si>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</si>
  <si>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</si>
  <si>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</si>
  <si>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</si>
  <si>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</si>
  <si>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</si>
  <si>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</si>
  <si>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</si>
  <si>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</si>
  <si>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</si>
  <si>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</si>
  <si>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</si>
  <si>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</si>
  <si>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</si>
  <si>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</si>
  <si>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</si>
  <si>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</si>
  <si>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</si>
  <si>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</si>
  <si>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</si>
  <si>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</si>
  <si>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</si>
  <si>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</si>
  <si>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</si>
  <si>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</si>
  <si>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</si>
  <si>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</si>
  <si>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</si>
  <si>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</si>
  <si>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</si>
  <si>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</si>
  <si>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</si>
  <si>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</si>
  <si>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</si>
  <si>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</si>
  <si>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</si>
  <si>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</si>
  <si>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</si>
  <si>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</si>
  <si>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</si>
  <si>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</si>
  <si>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</si>
  <si>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</si>
  <si>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</si>
  <si>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</si>
  <si>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</si>
  <si>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</si>
  <si>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</si>
  <si>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</si>
  <si>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</si>
  <si>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</si>
  <si>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</si>
  <si>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</si>
  <si>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</si>
  <si>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</si>
  <si>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</si>
  <si>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</si>
  <si>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</si>
  <si>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</si>
  <si>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</si>
  <si>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</si>
  <si>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</si>
  <si>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</si>
  <si>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</si>
  <si>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</si>
  <si>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</si>
  <si>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</si>
  <si>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</si>
  <si>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</si>
  <si>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</si>
  <si>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</si>
  <si>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</si>
  <si>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</si>
  <si>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</si>
  <si>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</si>
  <si>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</si>
  <si>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</si>
  <si>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</si>
  <si>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</si>
  <si>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</si>
  <si>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</si>
  <si>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</si>
  <si>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</si>
  <si>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</si>
  <si>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</si>
  <si>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</si>
  <si>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</si>
  <si>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</si>
  <si>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</si>
  <si>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</si>
  <si>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</si>
  <si>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</si>
  <si>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</si>
  <si>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</si>
  <si>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</si>
  <si>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</si>
  <si>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</si>
  <si>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</si>
  <si>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</si>
  <si>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</si>
  <si>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</si>
  <si>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</si>
  <si>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</si>
  <si>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</si>
  <si>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</si>
  <si>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</si>
  <si>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</si>
  <si>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</si>
  <si>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</si>
  <si>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</si>
  <si>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</si>
  <si>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</si>
  <si>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</si>
  <si>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</si>
  <si>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</si>
  <si>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</si>
  <si>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</si>
  <si>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</si>
  <si>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</si>
  <si>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</si>
  <si>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</si>
  <si>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</si>
  <si>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</si>
  <si>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</si>
  <si>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</si>
  <si>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</si>
  <si>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</si>
  <si>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</si>
  <si>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</si>
  <si>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</si>
  <si>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</si>
  <si>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</si>
  <si>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</si>
  <si>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</si>
  <si>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</si>
  <si>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</si>
  <si>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</si>
  <si>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</si>
  <si>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</si>
  <si>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</si>
  <si>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</si>
  <si>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</si>
  <si>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</si>
  <si>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</si>
  <si>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</si>
  <si>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</si>
  <si>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</si>
  <si>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</si>
  <si>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</si>
  <si>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</si>
  <si>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</si>
  <si>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</si>
  <si>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</si>
  <si>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</si>
  <si>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</si>
  <si>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</si>
  <si>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</si>
  <si>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</si>
  <si>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</si>
  <si>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</si>
  <si>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</si>
  <si>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</si>
  <si>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</si>
  <si>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</si>
  <si>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</si>
  <si>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</si>
  <si>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</si>
  <si>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</si>
  <si>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</si>
  <si>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</si>
  <si>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</si>
  <si>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</si>
  <si>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</si>
  <si>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</si>
  <si>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</si>
  <si>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</si>
  <si>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</si>
  <si>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</si>
  <si>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</si>
  <si>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</si>
  <si>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</si>
  <si>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</si>
  <si>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</si>
  <si>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</si>
  <si>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</si>
  <si>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</si>
  <si>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</si>
  <si>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</si>
  <si>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</si>
  <si>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</si>
  <si>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</si>
  <si>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</si>
  <si>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</si>
  <si>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</si>
  <si>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</si>
  <si>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</si>
  <si>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</si>
  <si>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</si>
  <si>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</si>
  <si>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</si>
  <si>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</si>
  <si>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</si>
  <si>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</si>
  <si>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</si>
  <si>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</si>
  <si>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</si>
  <si>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</si>
  <si>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</si>
  <si>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</si>
  <si>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</si>
  <si>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</si>
  <si>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</si>
  <si>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</si>
  <si>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</si>
  <si>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</si>
  <si>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</si>
  <si>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</si>
  <si>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</si>
  <si>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</si>
  <si>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</si>
  <si>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</si>
  <si>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</si>
  <si>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</si>
  <si>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</si>
  <si>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</si>
  <si>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</si>
  <si>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</si>
  <si>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</si>
  <si>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</si>
  <si>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</si>
  <si>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</si>
  <si>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</si>
  <si>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</si>
  <si>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</si>
  <si>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</si>
  <si>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</si>
  <si>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</si>
  <si>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</si>
  <si>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</si>
  <si>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</si>
  <si>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</si>
  <si>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</si>
  <si>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</si>
  <si>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</si>
  <si>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</si>
  <si>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</si>
  <si>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</si>
  <si>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</si>
  <si>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</si>
  <si>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</si>
  <si>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</si>
  <si>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</si>
  <si>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</si>
  <si>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</si>
  <si>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</si>
  <si>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</si>
  <si>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</si>
  <si>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</si>
  <si>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</si>
  <si>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</si>
  <si>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</si>
  <si>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</si>
  <si>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</si>
  <si>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</si>
  <si>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</si>
  <si>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</si>
  <si>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</si>
  <si>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</si>
  <si>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</si>
  <si>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</si>
  <si>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</si>
  <si>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</si>
  <si>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</si>
  <si>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</si>
  <si>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</si>
  <si>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</si>
  <si>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</si>
  <si>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</si>
  <si>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</si>
  <si>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</si>
  <si>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</si>
  <si>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</si>
  <si>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</si>
  <si>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</si>
  <si>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</si>
  <si>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</si>
  <si>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</si>
  <si>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</si>
  <si>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</si>
  <si>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</si>
  <si>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</si>
  <si>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</si>
  <si>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</si>
  <si>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</si>
  <si>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</si>
  <si>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</si>
  <si>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</si>
  <si>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</si>
  <si>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</si>
  <si>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</si>
  <si>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</si>
  <si>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</si>
  <si>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</si>
  <si>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</si>
  <si>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</si>
  <si>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</si>
  <si>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</si>
  <si>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</si>
  <si>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</si>
  <si>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</si>
  <si>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</si>
  <si>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</si>
  <si>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</si>
  <si>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</si>
  <si>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</si>
  <si>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</si>
  <si>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</si>
  <si>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</si>
  <si>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</si>
  <si>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</si>
  <si>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</si>
  <si>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</si>
  <si>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</si>
  <si>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</si>
  <si>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</si>
  <si>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</si>
  <si>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</si>
  <si>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</si>
  <si>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</si>
  <si>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</si>
  <si>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</si>
  <si>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</si>
  <si>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</si>
  <si>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</si>
  <si>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</si>
  <si>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</si>
  <si>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</si>
  <si>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</si>
  <si>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</si>
  <si>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</si>
  <si>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</si>
  <si>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</si>
  <si>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</si>
  <si>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</si>
  <si>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</si>
  <si>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</si>
  <si>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</si>
  <si>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</si>
  <si>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</si>
  <si>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</si>
  <si>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</si>
  <si>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</si>
  <si>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</si>
  <si>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</si>
  <si>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</si>
  <si>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</si>
  <si>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</si>
  <si>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</si>
  <si>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</si>
  <si>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</si>
  <si>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</si>
  <si>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</si>
  <si>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</si>
  <si>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</si>
  <si>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</si>
  <si>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</si>
  <si>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</si>
  <si>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</si>
  <si>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</si>
  <si>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</si>
  <si>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</si>
  <si>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</si>
  <si>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</si>
  <si>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</si>
  <si>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</si>
  <si>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</si>
  <si>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</si>
  <si>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</si>
  <si>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</si>
  <si>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</si>
  <si>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</si>
  <si>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</si>
  <si>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</si>
  <si>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</si>
  <si>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</si>
  <si>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</si>
  <si>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</si>
  <si>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</si>
  <si>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</si>
  <si>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</si>
  <si>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</si>
  <si>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</si>
  <si>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</si>
  <si>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</si>
  <si>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</si>
  <si>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</si>
  <si>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</si>
  <si>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</si>
  <si>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</si>
  <si>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</si>
  <si>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</si>
  <si>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</si>
  <si>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</si>
  <si>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</si>
  <si>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</si>
  <si>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</si>
  <si>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</si>
  <si>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</si>
  <si>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</si>
  <si>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</si>
  <si>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</si>
  <si>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</si>
  <si>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</si>
  <si>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</si>
  <si>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</si>
  <si>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</si>
  <si>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</si>
  <si>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</si>
  <si>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</si>
  <si>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</si>
  <si>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</si>
  <si>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</si>
  <si>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</si>
  <si>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</si>
  <si>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</si>
  <si>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</si>
  <si>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</si>
  <si>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</si>
  <si>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</si>
  <si>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</si>
  <si>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</si>
  <si>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</si>
  <si>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</si>
  <si>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</si>
  <si>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</si>
  <si>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</si>
  <si>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</si>
  <si>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</si>
  <si>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</si>
  <si>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</si>
  <si>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</si>
  <si>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</si>
  <si>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</si>
  <si>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</si>
  <si>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</si>
  <si>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</si>
  <si>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</si>
  <si>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</si>
  <si>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</si>
  <si>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</si>
  <si>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</si>
  <si>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</si>
  <si>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</si>
  <si>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</si>
  <si>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</si>
  <si>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</si>
  <si>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</si>
  <si>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</si>
  <si>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</si>
  <si>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</si>
  <si>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</si>
  <si>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</si>
  <si>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</si>
  <si>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</si>
  <si>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</si>
  <si>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</si>
  <si>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</si>
  <si>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</si>
  <si>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</si>
  <si>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</si>
  <si>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</si>
  <si>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</si>
  <si>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</si>
  <si>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</si>
  <si>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</si>
  <si>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</si>
  <si>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</si>
  <si>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</si>
  <si>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</si>
  <si>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</si>
  <si>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</si>
  <si>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</si>
  <si>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</si>
  <si>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</si>
  <si>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</si>
  <si>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</si>
  <si>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</si>
  <si>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</si>
  <si>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</si>
  <si>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</si>
  <si>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</si>
  <si>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</si>
  <si>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</si>
  <si>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</si>
  <si>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</si>
  <si>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</si>
  <si>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</si>
  <si>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</si>
  <si>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</si>
  <si>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</si>
  <si>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</si>
  <si>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</si>
  <si>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</si>
  <si>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</si>
  <si>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</si>
  <si>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</si>
  <si>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</si>
  <si>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</si>
  <si>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</si>
  <si>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</si>
  <si>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</si>
  <si>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</si>
  <si>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</si>
  <si>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</si>
  <si>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</si>
  <si>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</si>
  <si>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</si>
  <si>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</si>
  <si>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</si>
  <si>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</si>
  <si>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</si>
  <si>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</si>
  <si>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</si>
  <si>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</si>
  <si>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</si>
  <si>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</si>
  <si>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</si>
  <si>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</si>
  <si>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</si>
  <si>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</si>
  <si>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</si>
  <si>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</si>
  <si>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</si>
  <si>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</si>
  <si>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</si>
  <si>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</si>
  <si>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</si>
  <si>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</si>
  <si>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</si>
  <si>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</si>
  <si>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</si>
  <si>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</si>
  <si>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</si>
  <si>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</si>
  <si>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</si>
  <si>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</si>
  <si>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</si>
  <si>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</si>
  <si>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</si>
  <si>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</si>
  <si>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</si>
  <si>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</si>
  <si>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</si>
  <si>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</si>
  <si>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</si>
  <si>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</si>
  <si>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</si>
  <si>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</si>
  <si>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</si>
  <si>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</si>
  <si>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</si>
  <si>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</si>
  <si>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</si>
  <si>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</si>
  <si>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</si>
  <si>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</si>
  <si>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</si>
  <si>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</si>
  <si>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</si>
  <si>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</si>
  <si>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</si>
  <si>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</si>
  <si>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</si>
  <si>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</si>
  <si>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</si>
  <si>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</si>
  <si>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</si>
  <si>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</si>
  <si>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</si>
  <si>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</si>
  <si>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</si>
  <si>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</si>
  <si>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</si>
  <si>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</si>
  <si>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</si>
  <si>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</si>
  <si>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</si>
  <si>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</si>
  <si>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</si>
  <si>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</si>
  <si>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</si>
  <si>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</si>
  <si>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</si>
  <si>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</si>
  <si>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</si>
  <si>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</si>
  <si>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</si>
  <si>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</si>
  <si>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</si>
  <si>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</si>
  <si>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</si>
  <si>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</si>
  <si>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</si>
  <si>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</si>
  <si>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</si>
  <si>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</si>
  <si>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</si>
  <si>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</si>
  <si>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</si>
  <si>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</si>
  <si>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</si>
  <si>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</si>
  <si>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</si>
  <si>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</si>
  <si>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</si>
  <si>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</si>
  <si>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</si>
  <si>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</si>
  <si>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</si>
  <si>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</si>
  <si>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</si>
  <si>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</si>
  <si>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</si>
  <si>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</si>
  <si>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</si>
  <si>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</si>
  <si>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</si>
  <si>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</si>
  <si>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</si>
  <si>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</si>
  <si>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</si>
  <si>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</si>
  <si>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</si>
  <si>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</si>
  <si>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</si>
  <si>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</si>
  <si>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</si>
  <si>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</si>
  <si>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</si>
  <si>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</si>
  <si>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</si>
  <si>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</si>
  <si>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</si>
  <si>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</si>
  <si>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</si>
  <si>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</si>
  <si>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</si>
  <si>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</si>
  <si>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</si>
  <si>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</si>
  <si>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</si>
  <si>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</si>
  <si>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</si>
  <si>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</si>
  <si>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</si>
  <si>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</si>
  <si>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</si>
  <si>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</si>
  <si>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</si>
  <si>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</si>
  <si>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</si>
  <si>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</si>
  <si>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</si>
  <si>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</si>
  <si>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</si>
  <si>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</si>
  <si>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</si>
  <si>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</si>
  <si>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</si>
  <si>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</si>
  <si>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</si>
  <si>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</si>
  <si>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</si>
  <si>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</si>
  <si>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</si>
  <si>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</si>
  <si>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</si>
  <si>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</si>
  <si>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</si>
  <si>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</si>
  <si>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</si>
  <si>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</si>
  <si>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</si>
  <si>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</si>
  <si>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</si>
  <si>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</si>
  <si>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</si>
  <si>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</si>
  <si>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</si>
  <si>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</si>
  <si>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</si>
  <si>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</si>
  <si>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</si>
  <si>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</si>
  <si>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</si>
  <si>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</si>
  <si>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</si>
  <si>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</si>
  <si>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</si>
  <si>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</si>
  <si>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</si>
  <si>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</si>
  <si>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</si>
  <si>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</si>
  <si>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</si>
  <si>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</si>
  <si>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</si>
  <si>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</si>
  <si>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</si>
  <si>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</si>
  <si>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</si>
  <si>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</si>
  <si>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</si>
  <si>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</si>
  <si>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</si>
  <si>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</si>
  <si>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</si>
  <si>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</si>
  <si>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</si>
  <si>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</si>
  <si>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</si>
  <si>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</si>
  <si>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</si>
  <si>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</si>
  <si>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</si>
  <si>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</si>
  <si>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</si>
  <si>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</si>
  <si>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</si>
  <si>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</si>
  <si>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</si>
  <si>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</si>
  <si>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</si>
  <si>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</si>
  <si>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</si>
  <si>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</si>
  <si>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</si>
  <si>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</si>
  <si>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</si>
  <si>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</si>
  <si>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</si>
  <si>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</si>
  <si>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</si>
  <si>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</si>
  <si>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</si>
  <si>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</si>
  <si>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</si>
  <si>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</si>
  <si>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</si>
  <si>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</si>
  <si>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</si>
  <si>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</si>
  <si>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</si>
  <si>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</si>
  <si>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</si>
  <si>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</si>
  <si>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</si>
  <si>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</si>
  <si>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</si>
  <si>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</si>
  <si>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</si>
  <si>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</si>
  <si>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</si>
  <si>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</si>
  <si>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</si>
  <si>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</si>
  <si>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</si>
  <si>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</si>
  <si>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</si>
  <si>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</si>
  <si>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</si>
  <si>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</si>
  <si>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</si>
  <si>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</si>
  <si>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</si>
  <si>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</si>
  <si>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</si>
  <si>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</si>
  <si>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</si>
  <si>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</si>
  <si>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</si>
  <si>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</si>
  <si>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</si>
  <si>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</si>
  <si>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</si>
  <si>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</si>
  <si>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</si>
  <si>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</si>
  <si>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</si>
  <si>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</si>
  <si>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</si>
  <si>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</si>
  <si>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</si>
  <si>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</si>
  <si>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</si>
  <si>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</si>
  <si>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</si>
  <si>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</si>
  <si>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</si>
  <si>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</si>
  <si>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</si>
  <si>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</si>
  <si>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</si>
  <si>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</si>
  <si>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</si>
  <si>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</si>
  <si>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</si>
  <si>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</si>
  <si>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</si>
  <si>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</si>
  <si>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</si>
  <si>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</si>
  <si>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</si>
  <si>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</si>
  <si>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</si>
  <si>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</si>
  <si>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</si>
  <si>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</si>
  <si>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</si>
  <si>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</si>
  <si>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</si>
  <si>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</si>
  <si>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</si>
  <si>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</si>
  <si>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</si>
  <si>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</si>
  <si>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</si>
  <si>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</si>
  <si>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</si>
  <si>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</si>
  <si>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</si>
  <si>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</si>
  <si>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</si>
  <si>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</si>
  <si>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</si>
  <si>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</si>
  <si>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</si>
  <si>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</si>
  <si>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</si>
  <si>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</si>
  <si>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</si>
  <si>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</si>
  <si>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</si>
  <si>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</si>
  <si>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</si>
  <si>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</si>
  <si>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</si>
  <si>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</si>
  <si>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</si>
  <si>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</si>
  <si>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</si>
  <si>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</si>
  <si>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</si>
  <si>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</si>
  <si>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</si>
  <si>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</si>
  <si>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</si>
  <si>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</si>
  <si>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</si>
  <si>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</si>
  <si>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</si>
  <si>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</si>
  <si>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</si>
  <si>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</si>
  <si>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</si>
  <si>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</si>
  <si>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</si>
  <si>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</si>
  <si>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</si>
  <si>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</si>
  <si>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</si>
  <si>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</si>
  <si>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</si>
  <si>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</si>
  <si>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</si>
  <si>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</si>
  <si>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</si>
  <si>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</si>
  <si>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</si>
  <si>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</si>
  <si>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</si>
  <si>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</si>
  <si>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</si>
  <si>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</si>
  <si>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</si>
  <si>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</si>
  <si>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</si>
  <si>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</si>
  <si>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</si>
  <si>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</si>
  <si>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</si>
  <si>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</si>
  <si>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</si>
  <si>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</si>
  <si>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</si>
  <si>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</si>
  <si>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</si>
  <si>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</si>
  <si>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</si>
  <si>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</si>
  <si>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</si>
  <si>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</si>
  <si>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</si>
  <si>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</si>
  <si>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</si>
  <si>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</si>
  <si>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</si>
  <si>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</si>
  <si>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</si>
  <si>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</si>
  <si>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</si>
  <si>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</si>
  <si>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</si>
  <si>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</si>
  <si>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</si>
  <si>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</si>
  <si>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</si>
  <si>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</si>
  <si>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</si>
  <si>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</si>
  <si>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</si>
  <si>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</si>
  <si>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</si>
  <si>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</si>
  <si>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</si>
  <si>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</si>
  <si>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</si>
  <si>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</si>
  <si>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</si>
  <si>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</si>
  <si>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</si>
  <si>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</si>
  <si>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</si>
  <si>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</si>
  <si>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</si>
  <si>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</si>
  <si>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</si>
  <si>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</si>
  <si>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</si>
  <si>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</si>
  <si>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</si>
  <si>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</si>
  <si>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</si>
  <si>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</si>
  <si>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</si>
  <si>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</si>
  <si>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</si>
  <si>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</si>
  <si>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</si>
  <si>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</si>
  <si>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</si>
  <si>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</si>
  <si>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</si>
  <si>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</si>
  <si>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</si>
  <si>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</si>
  <si>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</si>
  <si>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</si>
  <si>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</si>
  <si>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</si>
  <si>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</si>
  <si>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</si>
  <si>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</si>
  <si>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</si>
  <si>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</si>
  <si>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</si>
  <si>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</si>
  <si>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</si>
  <si>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</si>
  <si>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</si>
  <si>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</si>
  <si>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</si>
  <si>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</si>
  <si>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</si>
  <si>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</si>
  <si>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</si>
  <si>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</si>
  <si>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</si>
  <si>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</si>
  <si>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</si>
  <si>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</si>
  <si>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</si>
  <si>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</si>
  <si>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</si>
  <si>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</si>
  <si>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</si>
  <si>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</si>
  <si>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</si>
  <si>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</si>
  <si>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</si>
  <si>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</si>
  <si>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</si>
  <si>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</si>
  <si>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</si>
  <si>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</si>
  <si>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</si>
  <si>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</si>
  <si>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</si>
  <si>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</si>
  <si>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</si>
  <si>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</si>
  <si>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</si>
  <si>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</si>
  <si>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</si>
  <si>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</si>
  <si>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</si>
  <si>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</si>
  <si>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</si>
  <si>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</si>
  <si>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</si>
  <si>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</si>
  <si>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</si>
  <si>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</si>
  <si>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</si>
  <si>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</si>
  <si>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</si>
  <si>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</si>
  <si>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</si>
  <si>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</si>
  <si>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</si>
  <si>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</si>
  <si>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</si>
  <si>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</si>
  <si>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</si>
  <si>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</si>
  <si>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</si>
  <si>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</si>
  <si>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</si>
  <si>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</si>
  <si>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</si>
  <si>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</si>
  <si>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</si>
  <si>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</si>
  <si>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</si>
  <si>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</si>
  <si>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</si>
  <si>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</si>
  <si>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</si>
  <si>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</si>
  <si>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</si>
  <si>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</si>
  <si>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</si>
  <si>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</si>
  <si>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</si>
  <si>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</si>
  <si>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</si>
  <si>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</si>
  <si>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</si>
  <si>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</si>
  <si>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</si>
  <si>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</si>
  <si>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</si>
  <si>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</si>
  <si>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</si>
  <si>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</si>
  <si>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</si>
  <si>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</si>
  <si>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</si>
  <si>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</si>
  <si>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</si>
  <si>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</si>
  <si>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</si>
  <si>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</si>
  <si>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</si>
  <si>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</si>
  <si>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</si>
  <si>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</si>
  <si>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</si>
  <si>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</si>
  <si>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</si>
  <si>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</si>
  <si>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</si>
  <si>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</si>
  <si>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</si>
  <si>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</si>
  <si>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</si>
  <si>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</si>
  <si>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</si>
  <si>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</si>
  <si>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</si>
  <si>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</si>
  <si>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</si>
  <si>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</si>
  <si>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</si>
  <si>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</si>
  <si>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</si>
  <si>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</si>
  <si>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</si>
  <si>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</si>
  <si>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</si>
  <si>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</si>
  <si>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</si>
  <si>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</si>
  <si>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</si>
  <si>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</si>
  <si>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</si>
  <si>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</si>
  <si>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</si>
  <si>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</si>
  <si>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</si>
  <si>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</si>
  <si>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</si>
  <si>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</si>
  <si>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</si>
  <si>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</si>
  <si>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</si>
  <si>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</si>
  <si>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</si>
  <si>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</si>
  <si>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</si>
  <si>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</si>
  <si>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</si>
  <si>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</si>
  <si>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</si>
  <si>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</si>
  <si>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</si>
  <si>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</si>
  <si>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</si>
  <si>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</si>
  <si>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</si>
  <si>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</si>
  <si>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</si>
  <si>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</si>
  <si>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</si>
  <si>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</si>
  <si>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</si>
  <si>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</si>
  <si>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</si>
  <si>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</si>
  <si>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</si>
  <si>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</si>
  <si>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</si>
  <si>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</si>
  <si>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</si>
  <si>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</si>
  <si>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</si>
  <si>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</si>
  <si>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</si>
  <si>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</si>
  <si>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</si>
  <si>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</si>
  <si>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</si>
  <si>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</si>
  <si>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</si>
  <si>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</si>
  <si>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</si>
  <si>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</si>
  <si>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</si>
  <si>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</si>
  <si>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</si>
  <si>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</si>
  <si>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</si>
  <si>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</si>
  <si>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</si>
  <si>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</si>
  <si>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</si>
  <si>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</si>
  <si>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</si>
  <si>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</si>
  <si>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</si>
  <si>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</si>
  <si>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</si>
  <si>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</si>
  <si>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</si>
  <si>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</si>
  <si>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</si>
  <si>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</si>
  <si>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</si>
  <si>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</si>
  <si>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</si>
  <si>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</si>
  <si>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</si>
  <si>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</si>
  <si>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</si>
  <si>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</si>
  <si>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</si>
  <si>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</si>
  <si>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</si>
  <si>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</si>
  <si>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</si>
  <si>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</si>
  <si>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</si>
  <si>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</si>
  <si>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</si>
  <si>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</si>
  <si>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</si>
  <si>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</si>
  <si>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</si>
  <si>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</si>
  <si>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</si>
  <si>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</si>
  <si>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</si>
  <si>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</si>
  <si>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</si>
  <si>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</si>
  <si>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</si>
  <si>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</si>
  <si>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</si>
  <si>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</si>
  <si>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</si>
  <si>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</si>
  <si>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</si>
  <si>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</si>
  <si>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</si>
  <si>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</si>
  <si>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</si>
  <si>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</si>
  <si>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</si>
  <si>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</si>
  <si>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</si>
  <si>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</si>
  <si>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</si>
  <si>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</si>
  <si>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</si>
  <si>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</si>
  <si>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</si>
  <si>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</si>
  <si>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</si>
  <si>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</si>
  <si>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</si>
  <si>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</si>
  <si>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</si>
  <si>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</si>
  <si>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</si>
  <si>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</si>
  <si>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</si>
  <si>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</si>
  <si>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</si>
  <si>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</si>
  <si>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</si>
  <si>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</si>
  <si>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</si>
  <si>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</si>
  <si>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</si>
  <si>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</si>
  <si>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</si>
  <si>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</si>
  <si>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</si>
  <si>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</si>
  <si>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</si>
  <si>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</si>
  <si>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</si>
  <si>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</si>
  <si>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</si>
  <si>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</si>
  <si>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</si>
  <si>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</si>
  <si>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</si>
  <si>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</si>
  <si>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</si>
  <si>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</si>
  <si>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</si>
  <si>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</si>
  <si>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</si>
  <si>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</si>
  <si>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</si>
  <si>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</si>
  <si>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</si>
  <si>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</si>
  <si>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</si>
  <si>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</si>
  <si>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</si>
  <si>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</si>
  <si>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</si>
  <si>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</si>
  <si>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</si>
  <si>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</si>
  <si>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</si>
  <si>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</si>
  <si>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</si>
  <si>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</si>
  <si>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</si>
  <si>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</si>
  <si>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</si>
  <si>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</si>
  <si>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</si>
  <si>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</si>
  <si>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</si>
  <si>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</si>
  <si>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</si>
  <si>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</si>
  <si>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</si>
  <si>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</si>
  <si>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</si>
  <si>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</si>
  <si>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</si>
  <si>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</si>
  <si>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</si>
  <si>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</si>
  <si>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</si>
  <si>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</si>
  <si>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</si>
  <si>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</si>
  <si>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</si>
  <si>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</si>
  <si>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</si>
  <si>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</si>
  <si>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</si>
  <si>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</si>
  <si>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</si>
  <si>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</si>
  <si>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</si>
  <si>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</si>
  <si>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</si>
  <si>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</si>
  <si>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</si>
  <si>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</si>
  <si>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</si>
  <si>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</si>
  <si>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</si>
  <si>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</si>
  <si>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</si>
  <si>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</si>
  <si>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</si>
  <si>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</si>
  <si>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</si>
  <si>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</si>
  <si>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</si>
  <si>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</si>
  <si>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</si>
  <si>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</si>
  <si>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</si>
  <si>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</si>
  <si>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</si>
  <si>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</si>
  <si>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</si>
  <si>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</si>
  <si>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</si>
  <si>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</si>
  <si>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</si>
  <si>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</si>
  <si>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</si>
  <si>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</si>
  <si>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</si>
  <si>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</si>
  <si>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</si>
  <si>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</si>
  <si>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</si>
  <si>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</si>
  <si>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</si>
  <si>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</si>
  <si>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</si>
  <si>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</si>
  <si>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</si>
  <si>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</si>
  <si>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</si>
  <si>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</si>
  <si>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</si>
  <si>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</si>
  <si>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</si>
  <si>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</si>
  <si>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</si>
  <si>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</si>
  <si>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</si>
  <si>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</si>
  <si>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</si>
  <si>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</si>
  <si>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</si>
  <si>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</si>
  <si>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</si>
  <si>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</si>
  <si>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</si>
  <si>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</si>
  <si>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</si>
  <si>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</si>
  <si>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</si>
  <si>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</si>
  <si>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</si>
  <si>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</si>
  <si>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</si>
  <si>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</si>
  <si>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</si>
  <si>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</si>
  <si>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</si>
  <si>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</si>
  <si>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</si>
  <si>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</si>
  <si>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</si>
  <si>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</si>
  <si>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</si>
  <si>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</si>
  <si>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</si>
  <si>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</si>
  <si>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</si>
  <si>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</si>
  <si>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</si>
  <si>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</si>
  <si>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</si>
  <si>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</si>
  <si>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</si>
  <si>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</si>
  <si>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</si>
  <si>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</si>
  <si>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</si>
  <si>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</si>
  <si>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</si>
  <si>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</si>
  <si>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</si>
  <si>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</si>
  <si>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</si>
  <si>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</si>
  <si>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</si>
  <si>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</si>
  <si>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</si>
  <si>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</si>
  <si>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</si>
  <si>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</si>
  <si>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</si>
  <si>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</si>
  <si>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</si>
  <si>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</si>
  <si>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</si>
  <si>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</si>
  <si>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</si>
  <si>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</si>
  <si>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</si>
  <si>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</si>
  <si>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</si>
  <si>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</si>
  <si>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</si>
  <si>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</si>
  <si>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</si>
  <si>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</si>
  <si>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</si>
  <si>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</si>
  <si>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</si>
  <si>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</si>
  <si>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</si>
  <si>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</si>
  <si>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</si>
  <si>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</si>
  <si>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</si>
  <si>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</si>
  <si>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</si>
  <si>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</si>
  <si>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</si>
  <si>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</si>
  <si>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</si>
  <si>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</si>
  <si>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</si>
  <si>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</si>
  <si>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</si>
  <si>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</si>
  <si>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</si>
  <si>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</si>
  <si>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</si>
  <si>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</si>
  <si>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</si>
  <si>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</si>
  <si>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</si>
  <si>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</si>
  <si>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</si>
  <si>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</si>
  <si>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</si>
  <si>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</si>
  <si>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</si>
  <si>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</si>
  <si>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</si>
  <si>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</si>
  <si>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</si>
  <si>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</si>
  <si>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</si>
  <si>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</si>
  <si>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</si>
  <si>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</si>
  <si>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</si>
  <si>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</si>
  <si>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</si>
  <si>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</si>
  <si>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</si>
  <si>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</si>
  <si>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</si>
  <si>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</si>
  <si>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</si>
  <si>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</si>
  <si>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</si>
  <si>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</si>
  <si>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</si>
  <si>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</si>
  <si>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</si>
  <si>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</si>
  <si>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</si>
  <si>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</si>
  <si>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</si>
  <si>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</si>
  <si>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</si>
  <si>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</si>
  <si>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</si>
  <si>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</si>
  <si>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</si>
  <si>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</si>
  <si>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</si>
  <si>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</si>
  <si>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</si>
  <si>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</si>
  <si>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</si>
  <si>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</si>
  <si>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</si>
  <si>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</si>
  <si>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</si>
  <si>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</si>
  <si>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</si>
  <si>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</si>
  <si>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</si>
  <si>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</si>
  <si>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</si>
  <si>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</si>
  <si>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</si>
  <si>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</si>
  <si>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</si>
  <si>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</si>
  <si>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</si>
  <si>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</si>
  <si>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</si>
  <si>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</si>
  <si>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</si>
  <si>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</si>
  <si>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</si>
  <si>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</si>
  <si>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</si>
  <si>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</si>
  <si>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</si>
  <si>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</si>
  <si>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</si>
  <si>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</si>
  <si>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</si>
  <si>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</si>
  <si>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</si>
  <si>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</si>
  <si>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</si>
  <si>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</si>
  <si>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</si>
  <si>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</si>
  <si>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</si>
  <si>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</si>
  <si>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</si>
  <si>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</si>
  <si>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</si>
  <si>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</si>
  <si>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</si>
  <si>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</si>
  <si>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</si>
  <si>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</si>
  <si>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</si>
  <si>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</si>
  <si>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</si>
  <si>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</si>
  <si>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</si>
  <si>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</si>
  <si>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</si>
  <si>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</si>
  <si>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</si>
  <si>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</si>
  <si>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</si>
  <si>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</si>
  <si>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</si>
  <si>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</si>
  <si>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</si>
  <si>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</si>
  <si>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</si>
  <si>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</si>
  <si>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</si>
  <si>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</si>
  <si>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</si>
  <si>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</si>
  <si>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</si>
  <si>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</si>
  <si>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</si>
  <si>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</si>
  <si>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</si>
  <si>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</si>
  <si>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</si>
  <si>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</si>
  <si>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</si>
  <si>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</si>
  <si>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</si>
  <si>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</si>
  <si>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</si>
  <si>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</si>
  <si>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</si>
  <si>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</si>
  <si>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</si>
  <si>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</si>
  <si>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</si>
  <si>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</si>
  <si>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</si>
  <si>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</si>
  <si>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</si>
  <si>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</si>
  <si>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</si>
  <si>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</si>
  <si>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</si>
  <si>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</si>
  <si>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</si>
  <si>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</si>
  <si>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</si>
  <si>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</si>
  <si>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</si>
  <si>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</si>
  <si>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</si>
  <si>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</si>
  <si>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</si>
  <si>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</si>
  <si>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</si>
  <si>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</si>
  <si>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</si>
  <si>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</si>
  <si>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</si>
  <si>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</si>
  <si>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</si>
  <si>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</si>
  <si>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</si>
  <si>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</si>
  <si>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</si>
  <si>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</si>
  <si>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</si>
  <si>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</si>
  <si>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</si>
  <si>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</si>
  <si>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</si>
  <si>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</si>
  <si>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</si>
  <si>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</si>
  <si>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</si>
  <si>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</si>
  <si>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</si>
  <si>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</si>
  <si>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</si>
  <si>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</si>
  <si>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</si>
  <si>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</si>
  <si>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</si>
  <si>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</si>
  <si>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</si>
  <si>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</si>
  <si>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</si>
  <si>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</si>
  <si>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</si>
  <si>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</si>
  <si>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</si>
  <si>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</si>
  <si>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</si>
  <si>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</si>
  <si>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</si>
  <si>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</si>
  <si>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</si>
  <si>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</si>
  <si>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</si>
  <si>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</si>
  <si>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</si>
  <si>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</si>
  <si>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</si>
  <si>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</si>
  <si>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</si>
  <si>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</si>
  <si>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</si>
  <si>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</si>
  <si>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</si>
  <si>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</si>
  <si>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</si>
  <si>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</si>
  <si>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</si>
  <si>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</si>
  <si>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</si>
  <si>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</si>
  <si>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</si>
  <si>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</si>
  <si>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</si>
  <si>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</si>
  <si>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</si>
  <si>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</si>
  <si>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</si>
  <si>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</si>
  <si>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</si>
  <si>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</si>
  <si>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</si>
  <si>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</si>
  <si>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</si>
  <si>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</si>
  <si>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</si>
  <si>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</si>
  <si>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</si>
  <si>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</si>
  <si>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</si>
  <si>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</si>
  <si>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</si>
  <si>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</si>
  <si>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</si>
  <si>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</si>
  <si>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</si>
  <si>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</si>
  <si>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</si>
  <si>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</si>
  <si>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</si>
  <si>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</si>
  <si>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</si>
  <si>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</si>
  <si>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</si>
  <si>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</si>
  <si>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</si>
  <si>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</si>
  <si>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</si>
  <si>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</si>
  <si>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</si>
  <si>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</si>
  <si>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</si>
  <si>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</si>
  <si>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</si>
  <si>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</si>
  <si>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</si>
  <si>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</si>
  <si>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</si>
  <si>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</si>
  <si>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</si>
  <si>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</si>
  <si>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</si>
  <si>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</si>
  <si>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</si>
  <si>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</si>
  <si>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</si>
  <si>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</si>
  <si>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</si>
  <si>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</si>
  <si>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</si>
  <si>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</si>
  <si>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</si>
  <si>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</si>
  <si>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</si>
  <si>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</si>
  <si>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</si>
  <si>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</si>
  <si>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</si>
  <si>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</si>
  <si>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</si>
  <si>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</si>
  <si>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</si>
  <si>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</si>
  <si>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</si>
  <si>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</si>
  <si>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</si>
  <si>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</si>
  <si>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</si>
  <si>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</si>
  <si>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</si>
  <si>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</si>
  <si>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</si>
  <si>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</si>
  <si>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</si>
  <si>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</si>
  <si>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</si>
  <si>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</si>
  <si>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</si>
  <si>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</si>
  <si>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</si>
  <si>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</si>
  <si>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</si>
  <si>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</si>
  <si>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</si>
  <si>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</si>
  <si>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</si>
  <si>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</si>
  <si>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</si>
  <si>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</si>
  <si>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</si>
  <si>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</si>
  <si>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</si>
  <si>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</si>
  <si>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</si>
  <si>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</si>
  <si>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</si>
  <si>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</si>
  <si>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</si>
  <si>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</si>
  <si>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</si>
  <si>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</si>
  <si>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</si>
  <si>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</si>
  <si>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</si>
  <si>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</si>
  <si>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</si>
  <si>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</si>
  <si>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</si>
  <si>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</si>
  <si>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</si>
  <si>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</si>
  <si>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</si>
  <si>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</si>
  <si>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</si>
  <si>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</si>
  <si>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</si>
  <si>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</si>
  <si>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</si>
  <si>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</si>
  <si>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</si>
  <si>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</si>
  <si>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</si>
  <si>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</si>
  <si>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</si>
  <si>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</si>
  <si>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</si>
  <si>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</si>
  <si>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</si>
  <si>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</si>
  <si>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</si>
  <si>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</si>
  <si>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</si>
  <si>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</si>
  <si>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</si>
  <si>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</si>
  <si>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</si>
  <si>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</si>
  <si>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</si>
  <si>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</si>
  <si>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</si>
  <si>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</si>
  <si>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</si>
  <si>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</si>
  <si>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</si>
  <si>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</si>
  <si>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</si>
  <si>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</si>
  <si>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</si>
  <si>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</si>
  <si>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</si>
  <si>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</si>
  <si>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</si>
  <si>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</si>
  <si>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</si>
  <si>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</si>
  <si>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</si>
  <si>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</si>
  <si>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</si>
  <si>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</si>
  <si>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</si>
  <si>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</si>
  <si>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</si>
  <si>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</si>
  <si>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</si>
  <si>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</si>
  <si>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</si>
  <si>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</si>
  <si>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</si>
  <si>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</si>
  <si>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</si>
  <si>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</si>
  <si>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</si>
  <si>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</si>
  <si>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</si>
  <si>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</si>
  <si>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</si>
  <si>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</si>
  <si>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</si>
  <si>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</si>
  <si>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</si>
  <si>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</si>
  <si>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</si>
  <si>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</si>
  <si>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</si>
  <si>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</si>
  <si>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</si>
  <si>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</si>
  <si>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</si>
  <si>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</si>
  <si>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</si>
  <si>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</si>
  <si>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</si>
  <si>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</si>
  <si>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</si>
  <si>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</si>
  <si>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</si>
  <si>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</si>
  <si>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</si>
  <si>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</si>
  <si>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</si>
  <si>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</si>
  <si>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</si>
  <si>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</si>
  <si>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</si>
  <si>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</si>
  <si>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</si>
  <si>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</si>
  <si>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</si>
  <si>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</si>
  <si>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</si>
  <si>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</si>
  <si>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</si>
  <si>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</si>
  <si>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</si>
  <si>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</si>
  <si>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</si>
  <si>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</si>
  <si>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</si>
  <si>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</si>
  <si>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</si>
  <si>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</si>
  <si>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</si>
  <si>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</si>
  <si>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</si>
  <si>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</si>
  <si>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</si>
  <si>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</si>
  <si>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</si>
  <si>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</si>
  <si>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</si>
  <si>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</si>
  <si>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</si>
  <si>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</si>
  <si>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</si>
  <si>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</si>
  <si>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</si>
  <si>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</si>
  <si>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</si>
  <si>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</si>
  <si>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</si>
  <si>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</si>
  <si>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</si>
  <si>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</si>
  <si>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</si>
  <si>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</si>
  <si>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</si>
  <si>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</si>
  <si>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</si>
  <si>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</si>
  <si>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</si>
  <si>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</si>
  <si>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</si>
  <si>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</si>
  <si>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</si>
  <si>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</si>
  <si>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</si>
  <si>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</si>
  <si>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</si>
  <si>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</si>
  <si>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</si>
  <si>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</si>
  <si>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</si>
  <si>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</si>
  <si>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</si>
  <si>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</si>
  <si>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</si>
  <si>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</si>
  <si>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</si>
  <si>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</si>
  <si>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</si>
  <si>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</si>
  <si>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</si>
  <si>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</si>
  <si>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</si>
  <si>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</si>
  <si>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</si>
  <si>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</si>
  <si>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</si>
  <si>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</si>
  <si>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</si>
  <si>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</si>
  <si>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</si>
  <si>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</si>
  <si>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</si>
  <si>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</si>
  <si>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</si>
  <si>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</si>
  <si>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</si>
  <si>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</si>
  <si>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</si>
  <si>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</si>
  <si>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</si>
  <si>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</si>
  <si>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</si>
  <si>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</si>
  <si>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</si>
  <si>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</si>
  <si>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</si>
  <si>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</si>
  <si>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</si>
  <si>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</si>
  <si>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</si>
  <si>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</si>
  <si>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</si>
  <si>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</si>
  <si>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</si>
  <si>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</si>
  <si>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</si>
  <si>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</si>
  <si>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</si>
  <si>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</si>
  <si>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</si>
  <si>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</si>
  <si>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</si>
  <si>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</si>
  <si>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</si>
  <si>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</si>
  <si>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</si>
  <si>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</si>
  <si>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</si>
  <si>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</si>
  <si>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</si>
  <si>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</si>
  <si>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</si>
  <si>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</si>
  <si>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</si>
  <si>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</si>
  <si>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</si>
  <si>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</si>
  <si>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</si>
  <si>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</si>
  <si>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</si>
  <si>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</si>
  <si>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</si>
  <si>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</si>
  <si>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</si>
  <si>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</si>
  <si>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</si>
  <si>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</si>
  <si>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</si>
  <si>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</si>
  <si>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</si>
  <si>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</si>
  <si>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</si>
  <si>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</si>
  <si>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</si>
  <si>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</si>
  <si>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</si>
  <si>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</si>
  <si>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</si>
  <si>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</si>
  <si>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</si>
  <si>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</si>
  <si>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</si>
  <si>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</si>
  <si>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</si>
  <si>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</si>
  <si>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</si>
  <si>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</si>
  <si>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</si>
  <si>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</si>
  <si>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</si>
  <si>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</si>
  <si>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</si>
  <si>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</si>
  <si>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</si>
  <si>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</si>
  <si>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</si>
  <si>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</si>
  <si>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</si>
  <si>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</si>
  <si>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</si>
  <si>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</si>
  <si>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</si>
  <si>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</si>
  <si>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</si>
  <si>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</si>
  <si>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</si>
  <si>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</si>
  <si>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</si>
  <si>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</si>
  <si>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</si>
  <si>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</si>
  <si>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</si>
  <si>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</si>
  <si>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</si>
  <si>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</si>
  <si>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</si>
  <si>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</si>
  <si>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</si>
  <si>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</si>
  <si>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</si>
  <si>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</si>
  <si>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</si>
  <si>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</si>
  <si>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</si>
  <si>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</si>
  <si>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</si>
  <si>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</si>
  <si>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</si>
  <si>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</si>
  <si>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</si>
  <si>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</si>
  <si>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</si>
  <si>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</si>
  <si>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</si>
  <si>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</si>
  <si>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</si>
  <si>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</si>
  <si>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</si>
  <si>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</si>
  <si>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</si>
  <si>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</si>
  <si>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</si>
  <si>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</si>
  <si>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</si>
  <si>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</si>
  <si>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</si>
  <si>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</si>
  <si>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</si>
  <si>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</si>
  <si>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</si>
  <si>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</si>
  <si>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</si>
  <si>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</si>
  <si>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</si>
  <si>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</si>
  <si>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</si>
  <si>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</si>
  <si>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</si>
  <si>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</si>
  <si>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</si>
  <si>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</si>
  <si>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</si>
  <si>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</si>
  <si>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</si>
  <si>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</si>
  <si>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</si>
  <si>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</si>
  <si>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</si>
  <si>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</si>
  <si>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</si>
  <si>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</si>
  <si>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</si>
  <si>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</si>
  <si>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</si>
  <si>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</si>
  <si>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</si>
  <si>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</si>
  <si>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</si>
  <si>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</si>
  <si>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</si>
  <si>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</si>
  <si>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</si>
  <si>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</si>
  <si>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</si>
  <si>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</si>
  <si>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</si>
  <si>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</si>
  <si>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</si>
  <si>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</si>
  <si>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</si>
  <si>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</si>
  <si>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</si>
  <si>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</si>
  <si>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</si>
  <si>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</si>
  <si>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</si>
  <si>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</si>
  <si>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</si>
  <si>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</si>
  <si>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</si>
  <si>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</si>
  <si>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</si>
  <si>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</si>
  <si>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</si>
  <si>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</si>
  <si>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</si>
  <si>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</si>
  <si>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</si>
  <si>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</si>
  <si>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</si>
  <si>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</si>
  <si>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</si>
  <si>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</si>
  <si>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</si>
  <si>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</si>
  <si>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</si>
  <si>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</si>
  <si>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</si>
  <si>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</si>
  <si>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</si>
  <si>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</si>
  <si>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</si>
  <si>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</si>
  <si>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</si>
  <si>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</si>
  <si>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</si>
  <si>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</si>
  <si>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</si>
  <si>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</si>
  <si>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</si>
  <si>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</si>
  <si>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</si>
  <si>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</si>
  <si>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</si>
  <si>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</si>
  <si>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</si>
  <si>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</si>
  <si>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</si>
  <si>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</si>
  <si>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</si>
  <si>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</si>
  <si>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</si>
  <si>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</si>
  <si>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</si>
  <si>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</si>
  <si>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</si>
  <si>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</si>
  <si>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</si>
  <si>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</si>
  <si>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</si>
  <si>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</si>
  <si>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</si>
  <si>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</si>
  <si>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</si>
  <si>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</si>
  <si>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</si>
  <si>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</si>
  <si>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</si>
  <si>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</si>
  <si>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</si>
  <si>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</si>
  <si>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</si>
  <si>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</si>
  <si>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</si>
  <si>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</si>
  <si>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</si>
  <si>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</si>
  <si>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</si>
  <si>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</si>
  <si>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</si>
  <si>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</si>
  <si>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</si>
  <si>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</si>
  <si>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</si>
  <si>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</si>
  <si>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</si>
  <si>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</si>
  <si>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</si>
  <si>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</si>
  <si>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</si>
  <si>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</si>
  <si>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</si>
  <si>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</si>
  <si>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</si>
  <si>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</si>
  <si>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</si>
  <si>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</si>
  <si>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</si>
  <si>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</si>
  <si>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</si>
  <si>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</si>
  <si>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</si>
  <si>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</si>
  <si>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</si>
  <si>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</si>
  <si>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</si>
  <si>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</si>
  <si>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</si>
  <si>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</si>
  <si>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</si>
  <si>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</si>
  <si>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</si>
  <si>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</si>
  <si>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</si>
  <si>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</si>
  <si>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</si>
  <si>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</si>
  <si>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</si>
  <si>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</si>
  <si>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</si>
  <si>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</si>
  <si>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</si>
  <si>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</si>
  <si>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</si>
  <si>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</si>
  <si>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</si>
  <si>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</si>
  <si>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</si>
  <si>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</si>
  <si>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</si>
  <si>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</si>
  <si>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</si>
  <si>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</si>
  <si>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</si>
  <si>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</si>
  <si>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</si>
  <si>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</si>
  <si>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</si>
  <si>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</si>
  <si>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</si>
  <si>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</si>
  <si>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</si>
  <si>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</si>
  <si>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</si>
  <si>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</si>
  <si>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</si>
  <si>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</si>
  <si>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</si>
  <si>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</si>
  <si>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</si>
  <si>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</si>
  <si>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</si>
  <si>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</si>
  <si>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</si>
  <si>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</si>
  <si>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</si>
  <si>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</si>
  <si>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</si>
  <si>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</si>
  <si>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</si>
  <si>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</si>
  <si>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</si>
  <si>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</si>
  <si>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</si>
  <si>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</si>
  <si>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</si>
  <si>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</si>
  <si>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</si>
  <si>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</si>
  <si>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</si>
  <si>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</si>
  <si>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</si>
  <si>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</si>
  <si>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</si>
  <si>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</si>
  <si>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</si>
  <si>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</si>
  <si>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</si>
  <si>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</si>
  <si>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</si>
  <si>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</si>
  <si>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</si>
  <si>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</si>
  <si>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</si>
  <si>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</si>
  <si>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</si>
  <si>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</si>
  <si>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</si>
  <si>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</si>
  <si>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</si>
  <si>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</si>
  <si>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</si>
  <si>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</si>
  <si>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</si>
  <si>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</si>
  <si>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</si>
  <si>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</si>
  <si>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</si>
  <si>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</si>
  <si>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</si>
  <si>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</si>
  <si>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</si>
  <si>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</si>
  <si>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</si>
  <si>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</si>
  <si>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</si>
  <si>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</si>
  <si>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</si>
  <si>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</si>
  <si>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</si>
  <si>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</si>
  <si>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</si>
  <si>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</si>
  <si>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</si>
  <si>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</si>
  <si>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</si>
  <si>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</si>
  <si>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</si>
  <si>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</si>
  <si>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</si>
  <si>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</si>
  <si>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</si>
  <si>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</si>
  <si>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</si>
  <si>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</si>
  <si>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</si>
  <si>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</si>
  <si>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</si>
  <si>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</si>
  <si>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</si>
  <si>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</si>
  <si>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</si>
  <si>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</si>
  <si>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</si>
  <si>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</si>
  <si>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</si>
  <si>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</si>
  <si>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</si>
  <si>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</si>
  <si>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</si>
  <si>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</si>
  <si>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</si>
  <si>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</si>
  <si>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</si>
  <si>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</si>
  <si>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</si>
  <si>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</si>
  <si>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</si>
  <si>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</si>
  <si>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</si>
  <si>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</si>
  <si>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</si>
  <si>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</si>
  <si>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</si>
  <si>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</si>
  <si>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</si>
  <si>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</si>
  <si>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</si>
  <si>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</si>
  <si>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</si>
  <si>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</si>
  <si>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</si>
  <si>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</si>
  <si>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</si>
  <si>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</si>
  <si>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</si>
  <si>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</si>
  <si>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</si>
  <si>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</si>
  <si>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</si>
  <si>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</si>
  <si>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</si>
  <si>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</si>
  <si>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</si>
  <si>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</si>
  <si>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</si>
  <si>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</si>
  <si>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</si>
  <si>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</si>
  <si>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</si>
  <si>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</si>
  <si>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</si>
  <si>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</si>
  <si>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</si>
  <si>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</si>
  <si>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</si>
  <si>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</si>
  <si>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</si>
  <si>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</si>
  <si>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</si>
  <si>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</si>
  <si>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</si>
  <si>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</si>
  <si>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</si>
  <si>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</si>
  <si>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</si>
  <si>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</si>
  <si>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</si>
  <si>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</si>
  <si>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</si>
  <si>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</si>
  <si>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</si>
  <si>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</si>
  <si>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</si>
  <si>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</si>
  <si>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</si>
  <si>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</si>
  <si>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</si>
  <si>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</si>
  <si>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</si>
  <si>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</si>
  <si>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</si>
  <si>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</si>
  <si>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</si>
  <si>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</si>
  <si>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</si>
  <si>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</si>
  <si>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</si>
  <si>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</si>
  <si>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</si>
  <si>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</si>
  <si>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</si>
  <si>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</si>
  <si>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</si>
  <si>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</si>
  <si>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</si>
  <si>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</si>
  <si>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</si>
  <si>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</si>
  <si>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</si>
  <si>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</si>
  <si>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</si>
  <si>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</si>
  <si>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</si>
  <si>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</si>
  <si>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</si>
  <si>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</si>
  <si>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</si>
  <si>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</si>
  <si>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</si>
  <si>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</si>
  <si>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</si>
  <si>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</si>
  <si>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</si>
  <si>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</si>
  <si>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</si>
  <si>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</si>
  <si>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</si>
  <si>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</si>
  <si>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</si>
  <si>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</si>
  <si>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</si>
  <si>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</si>
  <si>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</si>
  <si>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</si>
  <si>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</si>
  <si>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</si>
  <si>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</si>
  <si>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</si>
  <si>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</si>
  <si>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</si>
  <si>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</si>
  <si>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</si>
  <si>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</si>
  <si>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</si>
  <si>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</si>
  <si>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</si>
  <si>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</si>
  <si>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</si>
  <si>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</si>
  <si>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</si>
  <si>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</si>
  <si>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</si>
  <si>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</si>
  <si>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</si>
  <si>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</si>
  <si>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</si>
  <si>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</si>
  <si>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</si>
  <si>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</si>
  <si>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</si>
  <si>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</si>
  <si>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</si>
  <si>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</si>
  <si>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</si>
  <si>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</si>
  <si>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</si>
  <si>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</si>
  <si>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</si>
  <si>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</si>
  <si>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</si>
  <si>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</si>
  <si>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</si>
  <si>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</si>
  <si>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</si>
  <si>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</si>
  <si>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</si>
  <si>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</si>
  <si>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</si>
  <si>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</si>
  <si>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</si>
  <si>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</si>
  <si>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</si>
  <si>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</si>
  <si>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</si>
  <si>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</si>
  <si>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</si>
  <si>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</si>
  <si>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</si>
  <si>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</si>
  <si>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</si>
  <si>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</si>
  <si>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</si>
  <si>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</si>
  <si>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</si>
  <si>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</si>
  <si>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</si>
  <si>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</si>
  <si>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</si>
  <si>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</si>
  <si>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</si>
  <si>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</si>
  <si>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</si>
  <si>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</si>
  <si>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</si>
  <si>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</si>
  <si>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</si>
  <si>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</si>
  <si>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</si>
  <si>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</si>
  <si>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</si>
  <si>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</si>
  <si>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</si>
  <si>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</si>
  <si>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</si>
  <si>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</si>
  <si>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</si>
  <si>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</si>
  <si>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</si>
  <si>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</si>
  <si>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</si>
  <si>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</si>
  <si>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</si>
  <si>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</si>
  <si>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</si>
  <si>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</si>
  <si>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</si>
  <si>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</si>
  <si>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</si>
  <si>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</si>
  <si>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</si>
  <si>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</si>
  <si>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</si>
  <si>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</si>
  <si>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</si>
  <si>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</si>
  <si>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</si>
  <si>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</si>
  <si>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</si>
  <si>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</si>
  <si>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</si>
  <si>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</si>
  <si>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</si>
  <si>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</si>
  <si>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</si>
  <si>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</si>
  <si>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</si>
  <si>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</si>
  <si>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</si>
  <si>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</si>
  <si>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</si>
  <si>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</si>
  <si>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</si>
  <si>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</si>
  <si>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</si>
  <si>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</si>
  <si>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</si>
  <si>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</si>
  <si>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</si>
  <si>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</si>
  <si>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</si>
  <si>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</si>
  <si>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</si>
  <si>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</si>
  <si>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</si>
  <si>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</si>
  <si>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</si>
  <si>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</si>
  <si>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</si>
  <si>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</si>
  <si>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</si>
  <si>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</si>
  <si>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</si>
  <si>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</si>
  <si>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</si>
  <si>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</si>
  <si>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</si>
  <si>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</si>
  <si>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</si>
  <si>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</si>
  <si>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</si>
  <si>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</si>
  <si>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</si>
  <si>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</si>
  <si>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</si>
  <si>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</si>
  <si>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</si>
  <si>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</si>
  <si>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</si>
  <si>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</si>
  <si>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</si>
  <si>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</si>
  <si>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</si>
  <si>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</si>
  <si>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</si>
  <si>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</si>
  <si>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</si>
  <si>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</si>
  <si>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</si>
  <si>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</si>
  <si>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</si>
  <si>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</si>
  <si>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</si>
  <si>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</si>
  <si>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</si>
  <si>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</si>
  <si>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</si>
  <si>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</si>
  <si>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</si>
  <si>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</si>
  <si>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</si>
  <si>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</si>
  <si>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</si>
  <si>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</si>
  <si>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</si>
  <si>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</si>
  <si>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</si>
  <si>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</si>
  <si>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</si>
  <si>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</si>
  <si>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</si>
  <si>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</si>
  <si>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</si>
  <si>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</si>
  <si>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</si>
  <si>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</si>
  <si>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</si>
  <si>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</si>
  <si>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</si>
  <si>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</si>
  <si>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</si>
  <si>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</si>
  <si>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</si>
  <si>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</si>
  <si>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</si>
  <si>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</si>
  <si>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</si>
  <si>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</si>
  <si>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</si>
  <si>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</si>
  <si>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</si>
  <si>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</si>
  <si>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</si>
  <si>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</si>
  <si>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</si>
  <si>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</si>
  <si>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</si>
  <si>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</si>
  <si>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</si>
  <si>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</si>
  <si>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</si>
  <si>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</si>
  <si>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</si>
  <si>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</si>
  <si>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</si>
  <si>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</si>
  <si>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</si>
  <si>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</si>
  <si>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</si>
  <si>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</si>
  <si>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</si>
  <si>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</si>
  <si>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</si>
  <si>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</si>
  <si>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</si>
  <si>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</si>
  <si>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</si>
  <si>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</si>
  <si>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</si>
  <si>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</si>
  <si>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</si>
  <si>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</si>
  <si>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</si>
  <si>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</si>
  <si>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</si>
  <si>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</si>
  <si>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</si>
  <si>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</si>
  <si>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</si>
  <si>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</si>
  <si>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</si>
  <si>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</si>
  <si>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</si>
  <si>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</si>
  <si>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</si>
  <si>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</si>
  <si>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</si>
  <si>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</si>
  <si>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</si>
  <si>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</si>
  <si>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</si>
  <si>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</si>
  <si>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</si>
  <si>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</si>
  <si>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</si>
  <si>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</si>
  <si>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</si>
  <si>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</si>
  <si>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</si>
  <si>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</si>
  <si>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</si>
  <si>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</si>
  <si>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</si>
  <si>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</si>
  <si>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</si>
  <si>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</si>
  <si>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</si>
  <si>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</si>
  <si>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</si>
  <si>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</si>
  <si>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</si>
  <si>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</si>
  <si>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</si>
  <si>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</si>
  <si>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</si>
  <si>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</si>
  <si>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</si>
  <si>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</si>
  <si>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</si>
  <si>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</si>
  <si>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</si>
  <si>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</si>
  <si>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</si>
  <si>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</si>
  <si>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</si>
  <si>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</si>
  <si>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</si>
  <si>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</si>
  <si>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</si>
  <si>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</si>
  <si>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</si>
  <si>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</si>
  <si>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</si>
  <si>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</si>
  <si>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</si>
  <si>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</si>
  <si>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</si>
  <si>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</si>
  <si>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</si>
  <si>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</si>
  <si>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</si>
  <si>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</si>
  <si>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</si>
  <si>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</si>
  <si>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</si>
  <si>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</si>
  <si>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</si>
  <si>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</si>
  <si>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</si>
  <si>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</si>
  <si>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</si>
  <si>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</si>
  <si>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</si>
  <si>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</si>
  <si>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</si>
  <si>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</si>
  <si>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</si>
  <si>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</si>
  <si>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</si>
  <si>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</si>
  <si>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</si>
  <si>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</si>
  <si>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</si>
  <si>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</si>
  <si>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</si>
  <si>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</si>
  <si>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</si>
  <si>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</si>
  <si>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</si>
  <si>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</si>
  <si>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</si>
  <si>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</si>
  <si>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</si>
  <si>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</si>
  <si>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</si>
  <si>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</si>
  <si>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</si>
  <si>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</si>
  <si>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</si>
  <si>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</si>
  <si>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</si>
  <si>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</si>
  <si>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</si>
  <si>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</si>
  <si>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</si>
  <si>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</si>
  <si>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</si>
  <si>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</si>
  <si>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</si>
  <si>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</si>
  <si>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</si>
  <si>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</si>
  <si>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</si>
  <si>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</si>
  <si>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</si>
  <si>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</si>
  <si>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</si>
  <si>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</si>
  <si>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</si>
  <si>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</si>
  <si>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</si>
  <si>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</si>
  <si>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</si>
  <si>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</si>
  <si>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</si>
  <si>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</si>
  <si>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</si>
  <si>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</si>
  <si>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</si>
  <si>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</si>
  <si>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</si>
  <si>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</si>
  <si>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</si>
  <si>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</si>
  <si>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</si>
  <si>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</si>
  <si>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</si>
  <si>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</si>
  <si>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</si>
  <si>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</si>
  <si>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</si>
  <si>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</si>
  <si>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</si>
  <si>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</si>
  <si>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</si>
  <si>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</si>
  <si>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</si>
  <si>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</si>
  <si>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</si>
  <si>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</si>
  <si>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</si>
  <si>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</si>
  <si>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</si>
  <si>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</si>
  <si>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</si>
  <si>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</si>
  <si>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</si>
  <si>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</si>
  <si>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</si>
  <si>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</si>
  <si>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</si>
  <si>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</si>
  <si>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</si>
  <si>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</si>
  <si>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</si>
  <si>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</si>
  <si>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</si>
  <si>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</si>
  <si>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</si>
  <si>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</si>
  <si>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</si>
  <si>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</si>
  <si>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</si>
  <si>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</si>
  <si>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</si>
  <si>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</si>
  <si>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</si>
  <si>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</si>
  <si>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</si>
  <si>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</si>
  <si>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</si>
  <si>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</si>
  <si>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</si>
  <si>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</si>
  <si>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</si>
  <si>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</si>
  <si>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</si>
  <si>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</si>
  <si>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</si>
  <si>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</si>
  <si>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</si>
  <si>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</si>
  <si>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</si>
  <si>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</si>
  <si>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</si>
  <si>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</si>
  <si>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</si>
  <si>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</si>
  <si>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</si>
  <si>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</si>
  <si>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</si>
  <si>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</si>
  <si>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</si>
  <si>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</si>
  <si>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</si>
  <si>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</si>
  <si>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</si>
  <si>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</si>
  <si>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</si>
  <si>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</si>
  <si>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</si>
  <si>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</si>
  <si>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</si>
  <si>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</si>
  <si>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</si>
  <si>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</si>
  <si>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</si>
  <si>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</si>
  <si>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</si>
  <si>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</si>
  <si>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</si>
  <si>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</si>
  <si>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</si>
  <si>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</si>
  <si>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</si>
  <si>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</si>
  <si>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</si>
  <si>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</si>
  <si>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</si>
  <si>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</si>
  <si>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</si>
  <si>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</si>
  <si>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</si>
  <si>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</si>
  <si>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</si>
  <si>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</si>
  <si>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</si>
  <si>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</si>
  <si>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</si>
  <si>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</si>
  <si>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</si>
  <si>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</si>
  <si>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</si>
  <si>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</si>
  <si>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</si>
  <si>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</si>
  <si>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</si>
  <si>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</si>
  <si>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</si>
  <si>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</si>
  <si>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</si>
  <si>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</si>
  <si>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</si>
  <si>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</si>
  <si>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</si>
  <si>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</si>
  <si>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</si>
  <si>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</si>
  <si>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</si>
  <si>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</si>
  <si>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</si>
  <si>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</si>
  <si>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</si>
  <si>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</si>
  <si>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</si>
  <si>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</si>
  <si>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</si>
  <si>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</si>
  <si>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</si>
  <si>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</si>
  <si>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</si>
  <si>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</si>
  <si>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</si>
  <si>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</si>
  <si>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</si>
  <si>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</si>
  <si>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</si>
  <si>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</si>
  <si>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</si>
  <si>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</si>
  <si>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</si>
  <si>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</si>
  <si>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</si>
  <si>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</si>
  <si>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</si>
  <si>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</si>
  <si>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</si>
  <si>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</si>
  <si>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</si>
  <si>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</si>
  <si>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</si>
  <si>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</si>
  <si>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</si>
  <si>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</si>
  <si>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</si>
  <si>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</si>
  <si>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</si>
  <si>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</si>
  <si>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</si>
  <si>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</si>
  <si>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</si>
  <si>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</si>
  <si>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</si>
  <si>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</si>
  <si>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</si>
  <si>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</si>
  <si>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</si>
  <si>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</si>
  <si>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</si>
  <si>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</si>
  <si>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</si>
  <si>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</si>
  <si>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</si>
  <si>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</si>
  <si>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</si>
  <si>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</si>
  <si>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</si>
  <si>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</si>
  <si>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</si>
  <si>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</si>
  <si>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</si>
  <si>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</si>
  <si>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</si>
  <si>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</si>
  <si>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</si>
  <si>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</si>
  <si>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</si>
  <si>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</si>
  <si>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</si>
  <si>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</si>
  <si>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</si>
  <si>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</si>
  <si>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</si>
  <si>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</si>
  <si>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</si>
  <si>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</si>
  <si>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</si>
  <si>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</si>
  <si>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</si>
  <si>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</si>
  <si>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</si>
  <si>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</si>
  <si>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</si>
  <si>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</si>
  <si>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</si>
  <si>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</si>
  <si>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</si>
  <si>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</si>
  <si>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</si>
  <si>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</si>
  <si>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</si>
  <si>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</si>
  <si>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</si>
  <si>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</si>
  <si>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</si>
  <si>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</si>
  <si>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</si>
  <si>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</si>
  <si>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</si>
  <si>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</si>
  <si>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</si>
  <si>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</si>
  <si>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</si>
  <si>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</si>
  <si>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</si>
  <si>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</si>
  <si>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</si>
  <si>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</si>
  <si>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</si>
  <si>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</si>
  <si>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</si>
  <si>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</si>
  <si>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</si>
  <si>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</si>
  <si>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</si>
  <si>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</si>
  <si>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</si>
  <si>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</si>
  <si>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</si>
  <si>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</si>
  <si>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</si>
  <si>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</si>
  <si>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</si>
  <si>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</si>
  <si>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</si>
  <si>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</si>
  <si>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</si>
  <si>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</si>
  <si>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</si>
  <si>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</si>
  <si>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</si>
  <si>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</si>
  <si>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</si>
  <si>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</si>
  <si>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</si>
  <si>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</si>
  <si>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</si>
  <si>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</si>
  <si>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</si>
  <si>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</si>
  <si>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</si>
  <si>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</si>
  <si>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</si>
  <si>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</si>
  <si>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</si>
  <si>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</si>
  <si>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</si>
  <si>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</si>
  <si>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</si>
  <si>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</si>
  <si>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</si>
  <si>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</si>
  <si>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</si>
  <si>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</si>
  <si>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</si>
  <si>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</si>
  <si>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</si>
  <si>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</si>
  <si>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</si>
  <si>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</si>
  <si>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</si>
  <si>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</si>
  <si>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</si>
  <si>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</si>
  <si>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</si>
  <si>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</si>
  <si>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</si>
  <si>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</si>
  <si>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</si>
  <si>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</si>
  <si>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</si>
  <si>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</si>
  <si>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</si>
  <si>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</si>
  <si>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</si>
  <si>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</si>
  <si>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</si>
  <si>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</si>
  <si>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</si>
  <si>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</si>
  <si>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</si>
  <si>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</si>
  <si>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</si>
  <si>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</si>
  <si>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</si>
  <si>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</si>
  <si>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</si>
  <si>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</si>
  <si>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</si>
  <si>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</si>
  <si>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</si>
  <si>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</si>
  <si>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</si>
  <si>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</si>
  <si>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</si>
  <si>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</si>
  <si>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</si>
  <si>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</si>
  <si>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</si>
  <si>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</si>
  <si>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</si>
  <si>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</si>
  <si>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</si>
  <si>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</si>
  <si>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</si>
  <si>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</si>
  <si>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</si>
  <si>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</si>
  <si>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</si>
  <si>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</si>
  <si>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</si>
  <si>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</si>
  <si>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</si>
  <si>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</si>
  <si>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</si>
  <si>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</si>
  <si>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</si>
  <si>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</si>
  <si>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</si>
  <si>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</si>
  <si>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</si>
  <si>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</si>
  <si>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</si>
  <si>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</si>
  <si>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</si>
  <si>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</si>
  <si>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</si>
  <si>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</si>
  <si>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</si>
  <si>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</si>
  <si>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</si>
  <si>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</si>
  <si>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</si>
  <si>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</si>
  <si>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</si>
  <si>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</si>
  <si>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</si>
  <si>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</si>
  <si>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</si>
  <si>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</si>
  <si>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</si>
  <si>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</si>
  <si>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</si>
  <si>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</si>
  <si>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</si>
  <si>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</si>
  <si>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</si>
  <si>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</si>
  <si>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</si>
  <si>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</si>
  <si>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</si>
  <si>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</si>
  <si>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</si>
  <si>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</si>
  <si>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</si>
  <si>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</si>
  <si>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</si>
  <si>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</si>
  <si>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</si>
  <si>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</si>
  <si>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</si>
  <si>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</si>
  <si>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</si>
  <si>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</si>
  <si>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</si>
  <si>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</si>
  <si>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</si>
  <si>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</si>
  <si>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</si>
  <si>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</si>
  <si>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</si>
  <si>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</si>
  <si>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</si>
  <si>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</si>
  <si>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</si>
  <si>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</si>
  <si>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</si>
  <si>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</si>
  <si>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</si>
  <si>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</si>
  <si>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</si>
  <si>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</si>
  <si>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</si>
  <si>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</si>
  <si>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</si>
  <si>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</si>
  <si>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</si>
  <si>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</si>
  <si>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</si>
  <si>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</si>
  <si>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</si>
  <si>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</si>
  <si>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</si>
  <si>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</si>
  <si>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</si>
  <si>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</si>
  <si>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</si>
  <si>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</si>
  <si>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</si>
  <si>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</si>
  <si>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</si>
  <si>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</si>
  <si>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</si>
  <si>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</si>
  <si>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</si>
  <si>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</si>
  <si>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</si>
  <si>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</si>
  <si>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</si>
  <si>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</si>
  <si>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</si>
  <si>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</si>
  <si>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</si>
  <si>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</si>
  <si>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</si>
  <si>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</si>
  <si>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</si>
  <si>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</si>
  <si>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</si>
  <si>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</si>
  <si>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</si>
  <si>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</si>
  <si>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</si>
  <si>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</si>
  <si>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</si>
  <si>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</si>
  <si>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</si>
  <si>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</si>
  <si>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</si>
  <si>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</si>
  <si>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</si>
  <si>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</si>
  <si>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</si>
  <si>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</si>
  <si>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</si>
  <si>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</si>
  <si>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</si>
  <si>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</si>
  <si>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</si>
  <si>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</si>
  <si>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</si>
  <si>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</si>
  <si>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</si>
  <si>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</si>
  <si>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</si>
  <si>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</si>
  <si>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</si>
  <si>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</si>
  <si>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</si>
  <si>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</si>
  <si>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</si>
  <si>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</si>
  <si>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</si>
  <si>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</si>
  <si>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</si>
  <si>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</si>
  <si>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</si>
  <si>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</si>
  <si>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</si>
  <si>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</si>
  <si>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</si>
  <si>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</si>
  <si>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</si>
  <si>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</si>
  <si>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</si>
  <si>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</si>
  <si>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</si>
  <si>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</si>
  <si>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</si>
  <si>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</si>
  <si>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</si>
  <si>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</si>
  <si>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</si>
  <si>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</si>
  <si>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</si>
  <si>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</si>
  <si>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</si>
  <si>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</si>
  <si>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</si>
  <si>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</si>
  <si>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</si>
  <si>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</si>
  <si>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</si>
  <si>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</si>
  <si>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</si>
  <si>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</si>
  <si>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</si>
  <si>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</si>
  <si>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</si>
  <si>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</si>
  <si>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</si>
  <si>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</si>
  <si>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</si>
  <si>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</si>
  <si>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</si>
  <si>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</si>
  <si>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</si>
  <si>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</si>
  <si>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</si>
  <si>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</si>
  <si>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</si>
  <si>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</si>
  <si>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</si>
  <si>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</si>
  <si>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</si>
  <si>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</si>
  <si>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</si>
  <si>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</si>
  <si>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</si>
  <si>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</si>
  <si>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</si>
  <si>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</si>
  <si>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</si>
  <si>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</si>
  <si>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</si>
  <si>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</si>
  <si>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</si>
  <si>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</si>
  <si>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</si>
  <si>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</si>
  <si>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</si>
  <si>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</si>
  <si>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</si>
  <si>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</si>
  <si>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</si>
  <si>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</si>
  <si>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</si>
  <si>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</si>
  <si>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</si>
  <si>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</si>
  <si>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</si>
  <si>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</si>
  <si>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</si>
  <si>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</si>
  <si>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</si>
  <si>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</si>
  <si>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</si>
  <si>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</si>
  <si>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</si>
  <si>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</si>
  <si>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</si>
  <si>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</si>
  <si>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</si>
  <si>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</si>
  <si>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</si>
  <si>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</si>
  <si>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</si>
  <si>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</si>
  <si>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</si>
  <si>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</si>
  <si>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</si>
  <si>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</si>
  <si>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</si>
  <si>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</si>
  <si>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</si>
  <si>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</si>
  <si>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</si>
  <si>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</si>
  <si>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</si>
  <si>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</si>
  <si>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</si>
  <si>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</si>
  <si>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</si>
  <si>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</si>
  <si>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</si>
  <si>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</si>
  <si>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</si>
  <si>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</si>
  <si>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</si>
  <si>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</si>
  <si>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</si>
  <si>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</si>
  <si>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</si>
  <si>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</si>
  <si>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</si>
  <si>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</si>
  <si>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</si>
  <si>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</si>
  <si>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</si>
  <si>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</si>
  <si>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</si>
  <si>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</si>
  <si>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</si>
  <si>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</si>
  <si>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</si>
  <si>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</si>
  <si>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</si>
  <si>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</si>
  <si>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</si>
  <si>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</si>
  <si>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</si>
  <si>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</si>
  <si>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</si>
  <si>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</si>
  <si>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</si>
  <si>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</si>
  <si>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</si>
  <si>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</si>
  <si>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</si>
  <si>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</si>
  <si>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</si>
  <si>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</si>
  <si>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</si>
  <si>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</si>
  <si>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</si>
  <si>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</si>
  <si>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</si>
  <si>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</si>
  <si>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</si>
  <si>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</si>
  <si>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</si>
  <si>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</si>
  <si>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</si>
  <si>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</si>
  <si>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</si>
  <si>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</si>
  <si>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</si>
  <si>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</si>
  <si>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</si>
  <si>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</si>
  <si>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</si>
  <si>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</si>
  <si>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</si>
  <si>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</si>
  <si>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</si>
  <si>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</si>
  <si>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</si>
  <si>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</si>
  <si>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</si>
  <si>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</si>
  <si>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</si>
  <si>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</si>
  <si>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</si>
  <si>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</si>
  <si>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</si>
  <si>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</si>
  <si>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</si>
  <si>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</si>
  <si>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</si>
  <si>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</si>
  <si>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</si>
  <si>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</si>
  <si>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</si>
  <si>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</si>
  <si>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</si>
  <si>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</si>
  <si>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</si>
  <si>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</si>
  <si>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</si>
  <si>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</si>
  <si>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</si>
  <si>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</si>
  <si>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</si>
  <si>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</si>
  <si>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</si>
  <si>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</si>
  <si>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</si>
  <si>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</si>
  <si>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</si>
  <si>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</si>
  <si>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</si>
  <si>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</si>
  <si>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</si>
  <si>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</si>
  <si>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</si>
  <si>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</si>
  <si>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</si>
  <si>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</si>
  <si>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</si>
  <si>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</si>
  <si>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</si>
  <si>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</si>
  <si>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</si>
  <si>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</si>
  <si>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</si>
  <si>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</si>
  <si>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</si>
  <si>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</si>
  <si>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</si>
  <si>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</si>
  <si>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</si>
  <si>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</si>
  <si>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</si>
  <si>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</si>
  <si>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</si>
  <si>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</si>
  <si>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</si>
  <si>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</si>
  <si>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</si>
  <si>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</si>
  <si>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</si>
  <si>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</si>
  <si>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</si>
  <si>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</si>
  <si>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</si>
  <si>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</si>
  <si>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</si>
  <si>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</si>
  <si>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</si>
  <si>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</si>
  <si>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</si>
  <si>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</si>
  <si>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</si>
  <si>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</si>
  <si>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</si>
  <si>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</si>
  <si>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</si>
  <si>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</si>
  <si>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</si>
  <si>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</si>
  <si>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</si>
  <si>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</si>
  <si>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</si>
  <si>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</si>
  <si>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</si>
  <si>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</si>
  <si>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</si>
  <si>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</si>
  <si>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</si>
  <si>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</si>
  <si>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</si>
  <si>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</si>
  <si>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</si>
  <si>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</si>
  <si>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</si>
  <si>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</si>
  <si>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</si>
  <si>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</si>
  <si>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</si>
  <si>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</si>
  <si>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</si>
  <si>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</si>
  <si>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</si>
  <si>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</si>
  <si>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</si>
  <si>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</si>
  <si>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</si>
  <si>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</si>
  <si>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</si>
  <si>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</si>
  <si>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</si>
  <si>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</si>
  <si>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</si>
  <si>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</si>
  <si>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</si>
  <si>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</si>
  <si>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</si>
  <si>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</si>
  <si>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</si>
  <si>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</si>
  <si>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</si>
  <si>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</si>
  <si>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</si>
  <si>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</si>
  <si>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</si>
  <si>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</si>
  <si>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</si>
  <si>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</si>
  <si>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</si>
  <si>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</si>
  <si>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</si>
  <si>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</si>
  <si>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</si>
  <si>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</si>
  <si>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</si>
  <si>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</si>
  <si>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</si>
  <si>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</si>
  <si>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</si>
  <si>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</si>
  <si>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</si>
  <si>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</si>
  <si>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</si>
  <si>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</si>
  <si>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</si>
  <si>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</si>
  <si>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</si>
  <si>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</si>
  <si>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</si>
  <si>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</si>
  <si>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</si>
  <si>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</si>
  <si>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</si>
  <si>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</si>
  <si>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</si>
  <si>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</si>
  <si>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</si>
  <si>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</si>
  <si>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</si>
  <si>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</si>
  <si>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</si>
  <si>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</si>
  <si>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</si>
  <si>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</si>
  <si>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</si>
  <si>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</si>
  <si>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</si>
  <si>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</si>
  <si>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</si>
  <si>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</si>
  <si>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</si>
  <si>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</si>
  <si>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</si>
  <si>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</si>
  <si>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</si>
  <si>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</si>
  <si>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</si>
  <si>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</si>
  <si>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</si>
  <si>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</si>
  <si>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</si>
  <si>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</si>
  <si>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</si>
  <si>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</si>
  <si>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</si>
  <si>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</si>
  <si>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</si>
  <si>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</si>
  <si>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</si>
  <si>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</si>
  <si>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</si>
  <si>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</si>
  <si>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</si>
  <si>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</si>
  <si>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</si>
  <si>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</si>
  <si>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</si>
  <si>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</si>
  <si>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</si>
  <si>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</si>
  <si>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</si>
  <si>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</si>
  <si>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</si>
  <si>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</si>
  <si>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</si>
  <si>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</si>
  <si>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</si>
  <si>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</si>
  <si>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</si>
  <si>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</si>
  <si>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</si>
  <si>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</si>
  <si>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</si>
  <si>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</si>
  <si>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</si>
  <si>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</si>
  <si>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</si>
  <si>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</si>
  <si>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</si>
  <si>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</si>
  <si>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</si>
  <si>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</si>
  <si>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</si>
  <si>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</si>
  <si>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</si>
  <si>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</si>
  <si>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</si>
  <si>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</si>
  <si>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</si>
  <si>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</si>
  <si>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</si>
  <si>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</si>
  <si>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</si>
  <si>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</si>
  <si>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</si>
  <si>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</si>
  <si>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</si>
  <si>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</si>
  <si>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</si>
  <si>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</si>
  <si>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</si>
  <si>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</si>
  <si>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</si>
  <si>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</si>
  <si>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</si>
  <si>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</si>
  <si>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</si>
  <si>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</si>
  <si>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</si>
  <si>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</si>
  <si>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</si>
  <si>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</si>
  <si>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</si>
  <si>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</si>
  <si>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</si>
  <si>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</si>
  <si>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</si>
  <si>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</si>
  <si>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</si>
  <si>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</si>
  <si>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</si>
  <si>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</si>
  <si>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</si>
  <si>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</si>
  <si>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</si>
  <si>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</si>
  <si>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</si>
  <si>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</si>
  <si>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</si>
  <si>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</si>
  <si>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</si>
  <si>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</si>
  <si>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</si>
  <si>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</si>
  <si>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</si>
  <si>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</si>
  <si>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</si>
  <si>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</si>
  <si>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</si>
  <si>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</si>
  <si>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</si>
  <si>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</si>
  <si>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</si>
  <si>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</si>
  <si>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</si>
  <si>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</si>
  <si>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</si>
  <si>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</si>
  <si>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</si>
  <si>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</si>
  <si>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</si>
  <si>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</si>
  <si>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</si>
  <si>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</si>
  <si>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</si>
  <si>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</si>
  <si>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</si>
  <si>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</si>
  <si>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</si>
  <si>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</si>
  <si>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</si>
  <si>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</si>
  <si>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</si>
  <si>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</si>
  <si>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</si>
  <si>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</si>
  <si>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</si>
  <si>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</si>
  <si>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</si>
  <si>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</si>
  <si>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</si>
  <si>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</si>
  <si>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</si>
  <si>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</si>
  <si>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</si>
  <si>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</si>
  <si>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</si>
  <si>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</si>
  <si>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</si>
  <si>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</si>
  <si>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</si>
  <si>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</si>
  <si>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</si>
  <si>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</si>
  <si>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</si>
  <si>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</si>
  <si>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</si>
  <si>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</si>
  <si>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</si>
  <si>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</si>
  <si>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</si>
  <si>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</si>
  <si>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</si>
  <si>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</si>
  <si>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</si>
  <si>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</si>
  <si>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</si>
  <si>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</si>
  <si>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</si>
  <si>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</si>
  <si>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</si>
  <si>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</si>
  <si>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</si>
  <si>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</si>
  <si>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</si>
  <si>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</si>
  <si>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</si>
  <si>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</si>
  <si>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</si>
  <si>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</si>
  <si>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</si>
  <si>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</si>
  <si>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</si>
  <si>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</si>
  <si>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</si>
  <si>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</si>
  <si>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</si>
  <si>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</si>
  <si>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</si>
  <si>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</si>
  <si>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</si>
  <si>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</si>
  <si>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</si>
  <si>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</si>
  <si>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</si>
  <si>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</si>
  <si>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</si>
  <si>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</si>
  <si>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</si>
  <si>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</si>
  <si>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</si>
  <si>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</si>
  <si>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</si>
  <si>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</si>
  <si>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</si>
  <si>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</si>
  <si>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</si>
  <si>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</si>
  <si>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</si>
  <si>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</si>
  <si>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</si>
  <si>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</si>
  <si>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</si>
  <si>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</si>
  <si>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</si>
  <si>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</si>
  <si>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</si>
  <si>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</si>
  <si>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</si>
  <si>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</si>
  <si>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</si>
  <si>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</si>
  <si>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</si>
  <si>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</si>
  <si>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</si>
  <si>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</si>
  <si>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</si>
  <si>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</si>
  <si>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</si>
  <si>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</si>
  <si>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</si>
  <si>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</si>
  <si>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</si>
  <si>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</si>
  <si>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</si>
  <si>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</si>
  <si>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</si>
  <si>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</si>
  <si>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</si>
  <si>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</si>
  <si>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</si>
  <si>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</si>
  <si>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</si>
  <si>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</si>
  <si>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</si>
  <si>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</si>
  <si>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</si>
  <si>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</si>
  <si>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</si>
  <si>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</si>
  <si>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</si>
  <si>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</si>
  <si>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</si>
  <si>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</si>
  <si>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</si>
  <si>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</si>
  <si>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</si>
  <si>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</si>
  <si>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</si>
  <si>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</si>
  <si>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</si>
  <si>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</si>
  <si>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</si>
  <si>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</si>
  <si>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</si>
  <si>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</si>
  <si>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</si>
  <si>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</si>
  <si>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</si>
  <si>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</si>
  <si>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</si>
  <si>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</si>
  <si>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</si>
  <si>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</si>
  <si>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</si>
  <si>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</si>
  <si>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</si>
  <si>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</si>
  <si>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</si>
  <si>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</si>
  <si>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</si>
  <si>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</si>
  <si>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</si>
  <si>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</si>
  <si>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</si>
  <si>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</si>
  <si>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</si>
  <si>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</si>
  <si>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</si>
  <si>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</si>
  <si>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</si>
  <si>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</si>
  <si>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</si>
  <si>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</si>
  <si>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</si>
  <si>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</si>
  <si>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</si>
  <si>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</si>
  <si>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</si>
  <si>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</si>
  <si>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</si>
  <si>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</si>
  <si>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</si>
  <si>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</si>
  <si>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</si>
  <si>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</si>
  <si>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</si>
  <si>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</si>
  <si>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</si>
  <si>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</si>
  <si>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</si>
  <si>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</si>
  <si>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</si>
  <si>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</si>
  <si>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</si>
  <si>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</si>
  <si>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</si>
  <si>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</si>
  <si>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</si>
  <si>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</si>
  <si>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</si>
  <si>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</si>
  <si>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</si>
  <si>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</si>
  <si>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</si>
  <si>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</si>
  <si>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</si>
  <si>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</si>
  <si>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</si>
  <si>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</si>
  <si>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</si>
  <si>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</si>
  <si>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</si>
  <si>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</si>
  <si>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</si>
  <si>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</si>
  <si>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</si>
  <si>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</si>
  <si>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</si>
  <si>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</si>
  <si>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</si>
  <si>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</si>
  <si>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</si>
  <si>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</si>
  <si>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</si>
  <si>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</si>
  <si>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</si>
  <si>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</si>
  <si>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</si>
  <si>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</si>
  <si>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</si>
  <si>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</si>
  <si>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</si>
  <si>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</si>
  <si>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</si>
  <si>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</si>
  <si>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</si>
  <si>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</si>
  <si>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</si>
  <si>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</si>
  <si>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</si>
  <si>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</si>
  <si>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</si>
  <si>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</si>
  <si>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</si>
  <si>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</si>
  <si>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</si>
  <si>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</si>
  <si>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</si>
  <si>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</si>
  <si>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</si>
  <si>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</si>
  <si>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</si>
  <si>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</si>
  <si>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</si>
  <si>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</si>
  <si>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</si>
  <si>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</si>
  <si>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</si>
  <si>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</si>
  <si>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</si>
  <si>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</si>
  <si>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</si>
  <si>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</si>
  <si>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</si>
  <si>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</si>
  <si>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</si>
  <si>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</si>
  <si>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</si>
  <si>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</si>
  <si>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</si>
  <si>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</si>
  <si>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</si>
  <si>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</si>
  <si>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</si>
  <si>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</si>
  <si>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</si>
  <si>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</si>
  <si>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</si>
  <si>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</si>
  <si>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</si>
  <si>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</si>
  <si>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</si>
  <si>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</si>
  <si>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</si>
  <si>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</si>
  <si>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</si>
  <si>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</si>
  <si>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</si>
  <si>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</si>
  <si>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</si>
  <si>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</si>
  <si>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</si>
  <si>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</si>
  <si>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</si>
  <si>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</si>
  <si>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</si>
  <si>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</si>
  <si>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</si>
  <si>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</si>
  <si>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</si>
  <si>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</si>
  <si>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</si>
  <si>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</si>
  <si>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</si>
  <si>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</si>
  <si>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</si>
  <si>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</si>
  <si>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</si>
  <si>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</si>
  <si>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</si>
  <si>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</si>
  <si>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</si>
  <si>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</si>
  <si>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</si>
  <si>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</si>
  <si>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</si>
  <si>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</si>
  <si>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</si>
  <si>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</si>
  <si>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</si>
  <si>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</si>
  <si>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</si>
  <si>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</si>
  <si>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</si>
  <si>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</si>
  <si>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</si>
  <si>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</si>
  <si>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</si>
  <si>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</si>
  <si>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</si>
  <si>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</si>
  <si>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</si>
  <si>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</si>
  <si>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</si>
  <si>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</si>
  <si>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</si>
  <si>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</si>
  <si>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</si>
  <si>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</si>
  <si>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</si>
  <si>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</si>
  <si>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</si>
  <si>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</si>
  <si>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</si>
  <si>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</si>
  <si>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</si>
  <si>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</si>
  <si>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</si>
  <si>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</si>
  <si>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</si>
  <si>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</si>
  <si>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</si>
  <si>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</si>
  <si>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</si>
  <si>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</si>
  <si>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</si>
  <si>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</si>
  <si>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</si>
  <si>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</si>
  <si>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</si>
  <si>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</si>
  <si>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</si>
  <si>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</si>
  <si>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</si>
  <si>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</si>
  <si>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</si>
  <si>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</si>
  <si>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</si>
  <si>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</si>
  <si>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</si>
  <si>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</si>
  <si>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</si>
  <si>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</si>
  <si>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</si>
  <si>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</si>
  <si>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</si>
  <si>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</si>
  <si>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</si>
  <si>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</si>
  <si>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</si>
  <si>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</si>
  <si>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</si>
  <si>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</si>
  <si>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</si>
  <si>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</si>
  <si>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</si>
  <si>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</si>
  <si>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</si>
  <si>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</si>
  <si>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</si>
  <si>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</si>
  <si>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</si>
  <si>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</si>
  <si>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</si>
  <si>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</si>
  <si>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</si>
  <si>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</si>
  <si>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</si>
  <si>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</si>
  <si>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</si>
  <si>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</si>
  <si>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</si>
  <si>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</si>
  <si>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</si>
  <si>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</si>
  <si>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</si>
  <si>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</si>
  <si>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</si>
  <si>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</si>
  <si>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</si>
  <si>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</si>
  <si>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</si>
  <si>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</si>
  <si>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</si>
  <si>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</si>
  <si>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</si>
  <si>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</si>
  <si>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</si>
  <si>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</si>
  <si>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</si>
  <si>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</si>
  <si>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</si>
  <si>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</si>
  <si>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</si>
  <si>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</si>
  <si>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</si>
  <si>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</si>
  <si>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</si>
  <si>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</si>
  <si>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</si>
  <si>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</si>
  <si>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</si>
  <si>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</si>
  <si>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</si>
  <si>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</si>
  <si>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</si>
  <si>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</si>
  <si>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</si>
  <si>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</si>
  <si>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</si>
  <si>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</si>
  <si>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</si>
  <si>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</si>
  <si>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</si>
  <si>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</si>
  <si>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</si>
  <si>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</si>
  <si>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</si>
  <si>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</si>
  <si>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</si>
  <si>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</si>
  <si>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</si>
  <si>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</si>
  <si>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</si>
  <si>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</si>
  <si>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</si>
  <si>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</si>
  <si>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</si>
  <si>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</si>
  <si>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</si>
  <si>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</si>
  <si>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</si>
  <si>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</si>
  <si>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</si>
  <si>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</si>
  <si>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</si>
  <si>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</si>
  <si>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</si>
  <si>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</si>
  <si>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</si>
  <si>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</si>
  <si>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</si>
  <si>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</si>
  <si>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</si>
  <si>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</si>
  <si>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</si>
  <si>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</si>
  <si>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</si>
  <si>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</si>
  <si>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</si>
  <si>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</si>
  <si>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</si>
  <si>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</si>
  <si>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</si>
  <si>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</si>
  <si>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</si>
  <si>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</si>
  <si>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</si>
  <si>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</si>
  <si>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</si>
  <si>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</si>
  <si>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</si>
  <si>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</si>
  <si>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</si>
  <si>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</si>
  <si>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</si>
  <si>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</si>
  <si>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</si>
  <si>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</si>
  <si>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</si>
  <si>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</si>
  <si>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</si>
  <si>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</si>
  <si>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</si>
  <si>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</si>
  <si>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</si>
  <si>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</si>
  <si>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</si>
  <si>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</si>
  <si>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</si>
  <si>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</si>
  <si>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</si>
  <si>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</si>
  <si>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</si>
  <si>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</si>
  <si>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</si>
  <si>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</si>
  <si>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</si>
  <si>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</si>
  <si>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</si>
  <si>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</si>
  <si>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</si>
  <si>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</si>
  <si>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</si>
  <si>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</si>
  <si>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</si>
  <si>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</si>
  <si>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</si>
  <si>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</si>
  <si>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</si>
  <si>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</si>
  <si>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</si>
  <si>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</si>
  <si>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</si>
  <si>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</si>
  <si>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</si>
  <si>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</si>
  <si>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</si>
  <si>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</si>
  <si>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</si>
  <si>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</si>
  <si>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</si>
  <si>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</si>
  <si>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</si>
  <si>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</si>
  <si>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</si>
  <si>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</si>
  <si>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</si>
  <si>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</si>
  <si>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</si>
  <si>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</si>
  <si>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</si>
  <si>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</si>
  <si>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</si>
  <si>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</si>
  <si>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</si>
  <si>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</si>
  <si>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</si>
  <si>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</si>
  <si>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</si>
  <si>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</si>
  <si>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</si>
  <si>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</si>
  <si>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</si>
  <si>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</si>
  <si>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</si>
  <si>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</si>
  <si>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</si>
  <si>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</si>
  <si>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</si>
  <si>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</si>
  <si>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</si>
  <si>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</si>
  <si>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</si>
  <si>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</si>
  <si>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</si>
  <si>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</si>
  <si>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</si>
  <si>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</si>
  <si>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</si>
  <si>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</si>
  <si>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</si>
  <si>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</si>
  <si>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</si>
  <si>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</si>
  <si>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</si>
  <si>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</si>
  <si>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</si>
  <si>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</si>
  <si>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</si>
  <si>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</si>
  <si>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</si>
  <si>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</si>
  <si>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</si>
  <si>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</si>
  <si>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</si>
  <si>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</si>
  <si>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</si>
  <si>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</si>
  <si>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</si>
  <si>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</si>
  <si>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</si>
  <si>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</si>
  <si>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</si>
  <si>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</si>
  <si>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</si>
  <si>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</si>
  <si>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</si>
  <si>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</si>
  <si>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</si>
  <si>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</si>
  <si>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</si>
  <si>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</si>
  <si>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</si>
  <si>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</si>
  <si>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</si>
  <si>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</si>
  <si>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</si>
  <si>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</si>
  <si>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</si>
  <si>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</si>
  <si>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</si>
  <si>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</si>
  <si>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</si>
  <si>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</si>
  <si>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</si>
  <si>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</si>
  <si>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</si>
  <si>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</si>
  <si>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</si>
  <si>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</si>
  <si>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</si>
  <si>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</si>
  <si>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</si>
  <si>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</si>
  <si>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</si>
  <si>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</si>
  <si>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</si>
  <si>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</si>
  <si>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</si>
  <si>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</si>
  <si>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</si>
  <si>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</si>
  <si>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</si>
  <si>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</si>
  <si>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</si>
  <si>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</si>
  <si>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</si>
  <si>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</si>
  <si>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</si>
  <si>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</si>
  <si>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</si>
  <si>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</si>
  <si>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</si>
  <si>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</si>
  <si>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</si>
  <si>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</si>
  <si>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</si>
  <si>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</si>
  <si>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</si>
  <si>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</si>
  <si>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</si>
  <si>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</si>
  <si>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</si>
  <si>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</si>
  <si>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</si>
  <si>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</si>
  <si>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</si>
  <si>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</si>
  <si>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</si>
  <si>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</si>
  <si>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</si>
  <si>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</si>
  <si>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</si>
  <si>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</si>
  <si>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</si>
  <si>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</si>
  <si>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</si>
  <si>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</si>
  <si>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</si>
  <si>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</si>
  <si>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</si>
  <si>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</si>
  <si>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</si>
  <si>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</si>
  <si>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</si>
  <si>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</si>
  <si>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</si>
  <si>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</si>
  <si>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</si>
  <si>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</si>
  <si>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</si>
  <si>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</si>
  <si>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</si>
  <si>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</si>
  <si>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</si>
  <si>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</si>
  <si>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</si>
  <si>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</si>
  <si>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</si>
  <si>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</si>
  <si>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</si>
  <si>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</si>
  <si>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</si>
  <si>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</si>
  <si>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</si>
  <si>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</si>
  <si>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</si>
  <si>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</si>
  <si>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</si>
  <si>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</si>
  <si>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</si>
  <si>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</si>
  <si>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</si>
  <si>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</si>
  <si>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</si>
  <si>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</si>
  <si>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</si>
  <si>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</si>
  <si>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</si>
  <si>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</si>
  <si>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</si>
  <si>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</si>
  <si>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</si>
  <si>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</si>
  <si>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</si>
  <si>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</si>
  <si>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</si>
  <si>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</si>
  <si>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</si>
  <si>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</si>
  <si>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</si>
  <si>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</si>
  <si>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</si>
  <si>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</si>
  <si>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</si>
  <si>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</si>
  <si>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</si>
  <si>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</si>
  <si>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</si>
  <si>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</si>
  <si>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</si>
  <si>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</si>
  <si>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</si>
  <si>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</si>
  <si>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</si>
  <si>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</si>
  <si>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</si>
  <si>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</si>
  <si>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</si>
  <si>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</si>
  <si>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</si>
  <si>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</si>
  <si>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</si>
  <si>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</si>
  <si>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</si>
  <si>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</si>
  <si>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</si>
  <si>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</si>
  <si>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</si>
  <si>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</si>
  <si>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</si>
  <si>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</si>
  <si>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</si>
  <si>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</si>
  <si>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</si>
  <si>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</si>
  <si>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</si>
  <si>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</si>
  <si>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</si>
  <si>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</si>
  <si>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</si>
  <si>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</si>
  <si>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</si>
  <si>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</si>
  <si>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</si>
  <si>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</si>
  <si>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</si>
  <si>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</si>
  <si>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</si>
  <si>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</si>
  <si>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</si>
  <si>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</si>
  <si>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</si>
  <si>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</si>
  <si>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</si>
  <si>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</si>
  <si>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</si>
  <si>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</si>
  <si>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</si>
  <si>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</si>
  <si>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</si>
  <si>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</si>
  <si>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</si>
  <si>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</si>
  <si>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</si>
  <si>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</si>
  <si>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</si>
  <si>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</si>
  <si>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</si>
  <si>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</si>
  <si>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</si>
  <si>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</si>
  <si>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</si>
  <si>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</si>
  <si>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</si>
  <si>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</si>
  <si>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</si>
  <si>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</si>
  <si>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</si>
  <si>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</si>
  <si>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</si>
  <si>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</si>
  <si>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</si>
  <si>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</si>
  <si>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</si>
  <si>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</si>
  <si>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</si>
  <si>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</si>
  <si>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</si>
  <si>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</si>
  <si>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</si>
  <si>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</si>
  <si>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</si>
  <si>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</si>
  <si>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</si>
  <si>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</si>
  <si>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</si>
  <si>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</si>
  <si>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</si>
  <si>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</si>
  <si>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</si>
  <si>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</si>
  <si>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</si>
  <si>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</si>
  <si>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</si>
  <si>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</si>
  <si>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</si>
  <si>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</si>
  <si>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</si>
  <si>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</si>
  <si>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</si>
  <si>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</si>
  <si>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</si>
  <si>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</si>
  <si>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</si>
  <si>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</si>
  <si>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</si>
  <si>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</si>
  <si>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</si>
  <si>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</si>
  <si>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</si>
  <si>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</si>
  <si>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</si>
  <si>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</si>
  <si>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</si>
  <si>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</si>
  <si>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</si>
  <si>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</si>
  <si>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</si>
  <si>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</si>
  <si>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</si>
  <si>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</si>
  <si>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</si>
  <si>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</si>
  <si>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</si>
  <si>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</si>
  <si>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</si>
  <si>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</si>
  <si>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</si>
  <si>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</si>
  <si>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</si>
  <si>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</si>
  <si>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</si>
  <si>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</si>
  <si>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</si>
  <si>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</si>
  <si>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</si>
  <si>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</si>
  <si>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</si>
  <si>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</si>
  <si>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</si>
  <si>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</si>
  <si>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</si>
  <si>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</si>
  <si>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</si>
  <si>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</si>
  <si>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</si>
  <si>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</si>
  <si>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</si>
  <si>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</si>
  <si>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</si>
  <si>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</si>
  <si>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</si>
  <si>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</si>
  <si>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</si>
  <si>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</si>
  <si>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</si>
  <si>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</si>
  <si>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</si>
  <si>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</si>
  <si>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</si>
  <si>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</si>
  <si>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</si>
  <si>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</si>
  <si>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</si>
  <si>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</si>
  <si>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</si>
  <si>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</si>
  <si>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</si>
  <si>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</si>
  <si>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</si>
  <si>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</si>
  <si>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</si>
  <si>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</si>
  <si>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</si>
  <si>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</si>
  <si>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</si>
  <si>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</si>
  <si>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</si>
  <si>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</si>
  <si>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</si>
  <si>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</si>
  <si>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</si>
  <si>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</si>
  <si>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</si>
  <si>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</si>
  <si>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</si>
  <si>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</si>
  <si>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</si>
  <si>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</si>
  <si>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</si>
  <si>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</si>
  <si>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</si>
  <si>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</si>
  <si>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</si>
  <si>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</si>
  <si>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</si>
  <si>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</si>
  <si>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</si>
  <si>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</si>
  <si>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</si>
  <si>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</si>
  <si>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</si>
  <si>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</si>
  <si>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</si>
  <si>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</si>
  <si>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</si>
  <si>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</si>
  <si>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</si>
  <si>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</si>
  <si>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</si>
  <si>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</si>
  <si>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</si>
  <si>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</si>
  <si>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</si>
  <si>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</si>
  <si>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</si>
  <si>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</si>
  <si>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</si>
  <si>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</si>
  <si>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</si>
  <si>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</si>
  <si>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</si>
  <si>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</si>
  <si>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</si>
  <si>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</si>
  <si>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</si>
  <si>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</si>
  <si>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</si>
  <si>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</si>
  <si>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</si>
  <si>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</si>
  <si>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</si>
  <si>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</si>
  <si>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</si>
  <si>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</si>
  <si>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</si>
  <si>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</si>
  <si>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</si>
  <si>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</si>
  <si>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</si>
  <si>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</si>
  <si>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</si>
  <si>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</si>
  <si>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</si>
  <si>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</si>
  <si>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</si>
  <si>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</si>
  <si>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</si>
  <si>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</si>
  <si>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</si>
  <si>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</si>
  <si>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</si>
  <si>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</si>
  <si>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</si>
  <si>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</si>
  <si>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</si>
  <si>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</si>
  <si>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</si>
  <si>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</si>
  <si>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</si>
  <si>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</si>
  <si>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</si>
  <si>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</si>
  <si>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</si>
  <si>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</si>
  <si>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</si>
  <si>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</si>
  <si>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</si>
  <si>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</si>
  <si>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</si>
  <si>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</si>
  <si>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</si>
  <si>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</si>
  <si>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</si>
  <si>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</si>
  <si>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</si>
  <si>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</si>
  <si>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</si>
  <si>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</si>
  <si>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</si>
  <si>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</si>
  <si>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</si>
  <si>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</si>
  <si>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</si>
  <si>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</si>
  <si>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</si>
  <si>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</si>
  <si>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</si>
  <si>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</si>
  <si>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</si>
  <si>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</si>
  <si>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</si>
  <si>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</si>
  <si>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</si>
  <si>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</si>
  <si>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</si>
  <si>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</si>
  <si>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</si>
  <si>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</si>
  <si>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</si>
  <si>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</si>
  <si>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</si>
  <si>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</si>
  <si>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</si>
  <si>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</si>
  <si>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</si>
  <si>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</si>
  <si>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</si>
  <si>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</si>
  <si>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</si>
  <si>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</si>
  <si>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</si>
  <si>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</si>
  <si>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</si>
  <si>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</si>
  <si>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</si>
  <si>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</si>
  <si>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</si>
  <si>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</si>
  <si>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</si>
  <si>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</si>
  <si>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</si>
  <si>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</si>
  <si>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</si>
  <si>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</si>
  <si>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</si>
  <si>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</si>
  <si>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</si>
  <si>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</si>
  <si>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</si>
  <si>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</si>
  <si>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</si>
  <si>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</si>
  <si>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</si>
  <si>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</si>
  <si>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</si>
  <si>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</si>
  <si>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</si>
  <si>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</si>
  <si>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</si>
  <si>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</si>
  <si>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</si>
  <si>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</si>
  <si>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</si>
  <si>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</si>
  <si>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</si>
  <si>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</si>
  <si>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</si>
  <si>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</si>
  <si>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</si>
  <si>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</si>
  <si>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</si>
  <si>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</si>
  <si>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</si>
  <si>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</si>
  <si>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</si>
  <si>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</si>
  <si>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</si>
  <si>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</si>
  <si>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</si>
  <si>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</si>
  <si>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</si>
  <si>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</si>
  <si>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</si>
  <si>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</si>
  <si>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</si>
  <si>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</si>
  <si>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</si>
  <si>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</si>
  <si>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</si>
  <si>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</si>
  <si>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</si>
  <si>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</si>
  <si>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</si>
  <si>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</si>
  <si>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</si>
  <si>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</si>
  <si>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</si>
  <si>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</si>
  <si>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</si>
  <si>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</si>
  <si>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</si>
  <si>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</si>
  <si>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</si>
  <si>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</si>
  <si>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</si>
  <si>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</si>
  <si>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</si>
  <si>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</si>
  <si>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</si>
  <si>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</si>
  <si>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</si>
  <si>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</si>
  <si>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</si>
  <si>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</si>
  <si>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</si>
  <si>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</si>
  <si>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</si>
  <si>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</si>
  <si>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</si>
  <si>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</si>
  <si>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</si>
  <si>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</si>
  <si>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</si>
  <si>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</si>
  <si>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</si>
  <si>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</si>
  <si>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</si>
  <si>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</si>
  <si>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</si>
  <si>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</si>
  <si>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</si>
  <si>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</si>
  <si>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</si>
  <si>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</si>
  <si>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</si>
  <si>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</si>
  <si>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</si>
  <si>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</si>
  <si>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</si>
  <si>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</si>
  <si>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</si>
  <si>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</si>
  <si>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</si>
  <si>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</si>
  <si>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</si>
  <si>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</si>
  <si>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</si>
  <si>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</si>
  <si>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</si>
  <si>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</si>
  <si>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</si>
  <si>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</si>
  <si>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</si>
  <si>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</si>
  <si>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</si>
  <si>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</si>
  <si>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</si>
  <si>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</si>
  <si>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</si>
  <si>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</si>
  <si>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</si>
  <si>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</si>
  <si>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</si>
  <si>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</si>
  <si>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</si>
  <si>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</si>
  <si>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</si>
  <si>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</si>
  <si>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</si>
  <si>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</si>
  <si>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</si>
  <si>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</si>
  <si>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</si>
  <si>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</si>
  <si>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</si>
  <si>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</si>
  <si>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</si>
  <si>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</si>
  <si>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</si>
  <si>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</si>
  <si>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</si>
  <si>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</si>
  <si>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</si>
  <si>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</si>
  <si>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</si>
  <si>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</si>
  <si>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</si>
  <si>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</si>
  <si>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</si>
  <si>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</si>
  <si>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</si>
  <si>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</si>
  <si>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</si>
  <si>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</si>
  <si>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</si>
  <si>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</si>
  <si>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</si>
  <si>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</si>
  <si>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</si>
  <si>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</si>
  <si>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</si>
  <si>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</si>
  <si>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</si>
  <si>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</si>
  <si>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</si>
  <si>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</si>
  <si>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</si>
  <si>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</si>
  <si>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</si>
  <si>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</si>
  <si>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</si>
  <si>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</si>
  <si>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</si>
  <si>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</si>
  <si>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</si>
  <si>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</si>
  <si>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</si>
  <si>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</si>
  <si>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</si>
  <si>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</si>
  <si>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</si>
  <si>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</si>
  <si>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</si>
  <si>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</si>
  <si>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</si>
  <si>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</si>
  <si>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</si>
  <si>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</si>
  <si>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</si>
  <si>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</si>
  <si>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</si>
  <si>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</si>
  <si>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</si>
  <si>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</si>
  <si>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</si>
  <si>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</si>
  <si>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</si>
  <si>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</si>
  <si>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</si>
  <si>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</si>
  <si>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</si>
  <si>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</si>
  <si>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</si>
  <si>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</si>
  <si>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</si>
  <si>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</si>
  <si>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</si>
  <si>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</si>
  <si>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</si>
  <si>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</si>
  <si>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</si>
  <si>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</si>
  <si>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</si>
  <si>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</si>
  <si>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</si>
  <si>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</si>
  <si>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</si>
  <si>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</si>
  <si>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</si>
  <si>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</si>
  <si>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</si>
  <si>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</si>
  <si>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</si>
  <si>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</si>
  <si>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</si>
  <si>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</si>
  <si>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</si>
  <si>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</si>
  <si>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</si>
  <si>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</si>
  <si>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</si>
  <si>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</si>
  <si>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</si>
  <si>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</si>
  <si>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</si>
  <si>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</si>
  <si>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</si>
  <si>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</si>
  <si>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</si>
  <si>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</si>
  <si>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</si>
  <si>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</si>
  <si>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</si>
  <si>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</si>
  <si>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</si>
  <si>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</si>
  <si>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</si>
  <si>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</si>
  <si>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</si>
  <si>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</si>
  <si>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</si>
  <si>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</si>
  <si>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</si>
  <si>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</si>
  <si>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</si>
  <si>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</si>
  <si>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</si>
  <si>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</si>
  <si>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</si>
  <si>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</si>
  <si>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</si>
  <si>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</si>
  <si>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</si>
  <si>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</si>
  <si>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</si>
  <si>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</si>
  <si>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</si>
  <si>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</si>
  <si>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</si>
  <si>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</si>
  <si>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</si>
  <si>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</si>
  <si>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</si>
  <si>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</si>
  <si>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</si>
  <si>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</si>
  <si>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</si>
  <si>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</si>
  <si>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</si>
  <si>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</si>
  <si>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</si>
  <si>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</si>
  <si>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</si>
  <si>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</si>
  <si>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</si>
  <si>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</si>
  <si>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</si>
  <si>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</si>
  <si>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</si>
  <si>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</si>
  <si>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</si>
  <si>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</si>
  <si>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</si>
  <si>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</si>
  <si>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</si>
  <si>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</si>
  <si>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</si>
  <si>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</si>
  <si>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</si>
  <si>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</si>
  <si>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</si>
  <si>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</si>
  <si>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</si>
  <si>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</si>
  <si>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</si>
  <si>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</si>
  <si>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</si>
  <si>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</si>
  <si>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</si>
  <si>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</si>
  <si>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</si>
  <si>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</si>
  <si>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</si>
  <si>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</si>
  <si>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</si>
  <si>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</si>
  <si>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</si>
  <si>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</si>
  <si>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</si>
  <si>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</si>
  <si>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</si>
  <si>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</si>
  <si>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</si>
  <si>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</si>
  <si>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</si>
  <si>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</si>
  <si>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</si>
  <si>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</si>
  <si>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</si>
  <si>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</si>
  <si>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</si>
  <si>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</si>
  <si>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</si>
  <si>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</si>
  <si>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</si>
  <si>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</si>
  <si>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</si>
  <si>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</si>
  <si>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</si>
  <si>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</si>
  <si>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</si>
  <si>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</si>
  <si>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</si>
  <si>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</si>
  <si>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</si>
  <si>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</si>
  <si>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</si>
  <si>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</si>
  <si>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</si>
  <si>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</si>
  <si>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</si>
  <si>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</si>
  <si>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</si>
  <si>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</si>
  <si>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</si>
  <si>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</si>
  <si>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</si>
  <si>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</si>
  <si>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</si>
  <si>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</si>
  <si>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</si>
  <si>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</si>
  <si>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</si>
  <si>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</si>
  <si>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</si>
  <si>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</si>
  <si>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</si>
  <si>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</si>
  <si>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</si>
  <si>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</si>
  <si>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</si>
  <si>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</si>
  <si>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</si>
  <si>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</si>
  <si>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</si>
  <si>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</si>
  <si>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</si>
  <si>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</si>
  <si>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</si>
  <si>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</si>
  <si>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</si>
  <si>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</si>
  <si>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</si>
  <si>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</si>
  <si>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</si>
  <si>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</si>
  <si>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</si>
  <si>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</si>
  <si>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</si>
  <si>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</si>
  <si>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</si>
  <si>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</si>
  <si>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</si>
  <si>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</si>
  <si>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</si>
  <si>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</si>
  <si>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</si>
  <si>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</si>
  <si>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</si>
  <si>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</si>
  <si>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</si>
  <si>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</si>
  <si>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</si>
  <si>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</si>
  <si>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</si>
  <si>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</si>
  <si>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</si>
  <si>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</si>
  <si>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</si>
  <si>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</si>
  <si>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</si>
  <si>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</si>
  <si>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</si>
  <si>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</si>
  <si>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</si>
  <si>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</si>
  <si>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</si>
  <si>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</si>
  <si>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</si>
  <si>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</si>
  <si>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</si>
  <si>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</si>
  <si>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</si>
  <si>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</si>
  <si>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</si>
  <si>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</si>
  <si>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</si>
  <si>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</si>
  <si>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</si>
  <si>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</si>
  <si>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</si>
  <si>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</si>
  <si>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</si>
  <si>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</si>
  <si>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</si>
  <si>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</si>
  <si>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</si>
  <si>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</si>
  <si>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</si>
  <si>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</si>
  <si>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</si>
  <si>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</si>
  <si>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</si>
  <si>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</si>
  <si>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</si>
  <si>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</si>
  <si>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</si>
  <si>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</si>
  <si>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</si>
  <si>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</si>
  <si>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</si>
  <si>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</si>
  <si>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</si>
  <si>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</si>
  <si>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</si>
  <si>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</si>
  <si>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</si>
  <si>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</si>
  <si>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</si>
  <si>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</si>
  <si>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</si>
  <si>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</si>
  <si>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</si>
  <si>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</si>
  <si>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</si>
  <si>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</si>
  <si>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</si>
  <si>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</si>
  <si>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</si>
  <si>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</si>
  <si>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</si>
  <si>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</si>
  <si>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</si>
  <si>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</si>
  <si>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</si>
  <si>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</si>
  <si>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</si>
  <si>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</si>
  <si>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</si>
  <si>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</si>
  <si>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</si>
  <si>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</si>
  <si>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</si>
  <si>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</si>
  <si>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</si>
  <si>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</si>
  <si>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</si>
  <si>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</si>
  <si>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</si>
  <si>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</si>
  <si>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</si>
  <si>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</si>
  <si>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</si>
  <si>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</si>
  <si>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</si>
  <si>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</si>
  <si>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</si>
  <si>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</si>
  <si>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</si>
  <si>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</si>
  <si>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</si>
  <si>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</si>
  <si>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</si>
  <si>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</si>
  <si>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</si>
  <si>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</si>
  <si>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</si>
  <si>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</si>
  <si>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</si>
  <si>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</si>
  <si>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</si>
  <si>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</si>
  <si>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</si>
  <si>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</si>
  <si>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</si>
  <si>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</si>
  <si>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</si>
  <si>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</si>
  <si>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</si>
  <si>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</si>
  <si>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</si>
  <si>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</si>
  <si>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</si>
  <si>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</si>
  <si>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</si>
  <si>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</si>
  <si>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</si>
  <si>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</si>
  <si>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</si>
  <si>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</si>
  <si>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</si>
  <si>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</si>
  <si>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</si>
  <si>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</si>
  <si>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</si>
  <si>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</si>
  <si>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</si>
  <si>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</si>
  <si>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</si>
  <si>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</si>
  <si>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</si>
  <si>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</si>
  <si>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</si>
  <si>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</si>
  <si>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</si>
  <si>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</si>
  <si>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</si>
  <si>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</si>
  <si>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</si>
  <si>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</si>
  <si>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</si>
  <si>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</si>
  <si>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</si>
  <si>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</si>
  <si>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</si>
  <si>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</si>
  <si>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</si>
  <si>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</si>
  <si>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</si>
  <si>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</si>
  <si>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</si>
  <si>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</si>
  <si>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</si>
  <si>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</si>
  <si>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</si>
  <si>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</si>
  <si>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</si>
  <si>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</si>
  <si>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</si>
  <si>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</si>
  <si>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</si>
  <si>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</si>
  <si>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</si>
  <si>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</si>
  <si>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</si>
  <si>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</si>
  <si>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</si>
  <si>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</si>
  <si>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</si>
  <si>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</si>
  <si>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</si>
  <si>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</si>
  <si>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</si>
  <si>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</si>
  <si>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</si>
  <si>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</si>
  <si>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</si>
  <si>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</si>
  <si>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</si>
  <si>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</si>
  <si>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</si>
  <si>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</si>
  <si>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</si>
  <si>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</si>
  <si>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</si>
  <si>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</si>
  <si>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</si>
  <si>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</si>
  <si>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</si>
  <si>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</si>
  <si>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</si>
  <si>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</si>
  <si>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</si>
  <si>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</si>
  <si>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</si>
  <si>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</si>
  <si>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</si>
  <si>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</si>
  <si>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</si>
  <si>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</si>
  <si>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</si>
  <si>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</si>
  <si>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</si>
  <si>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</si>
  <si>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</si>
  <si>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</si>
  <si>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</si>
  <si>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</si>
  <si>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</si>
  <si>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</si>
  <si>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</si>
  <si>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</si>
  <si>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</si>
  <si>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</si>
  <si>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</si>
  <si>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</si>
  <si>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</si>
  <si>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</si>
  <si>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</si>
  <si>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</si>
  <si>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</si>
  <si>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</si>
  <si>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</si>
  <si>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</si>
  <si>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</si>
  <si>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</si>
  <si>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</si>
  <si>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</si>
  <si>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</si>
  <si>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</si>
  <si>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</si>
  <si>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</si>
  <si>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</si>
  <si>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</si>
  <si>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</si>
  <si>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</si>
  <si>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</si>
  <si>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</si>
  <si>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</si>
  <si>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</si>
  <si>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</si>
  <si>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</si>
  <si>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</si>
  <si>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</si>
  <si>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</si>
  <si>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</si>
  <si>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</si>
  <si>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</si>
  <si>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</si>
  <si>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</si>
  <si>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</si>
  <si>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</si>
  <si>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</si>
  <si>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</si>
  <si>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</si>
  <si>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</si>
  <si>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</si>
  <si>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</si>
  <si>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</si>
  <si>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</si>
  <si>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</si>
  <si>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</si>
  <si>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</si>
  <si>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</si>
  <si>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</si>
  <si>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</si>
  <si>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</si>
  <si>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</si>
  <si>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</si>
  <si>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</si>
  <si>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</si>
  <si>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</si>
  <si>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</si>
  <si>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</si>
  <si>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</si>
  <si>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</si>
  <si>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</si>
  <si>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</si>
  <si>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</si>
  <si>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</si>
  <si>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</si>
  <si>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</si>
  <si>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</si>
  <si>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</si>
  <si>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</si>
  <si>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</si>
  <si>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</si>
  <si>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</si>
  <si>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</si>
  <si>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</si>
  <si>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</si>
  <si>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</si>
  <si>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</si>
  <si>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</si>
  <si>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</si>
  <si>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</si>
  <si>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</si>
  <si>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</si>
  <si>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</si>
  <si>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</si>
  <si>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</si>
  <si>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</si>
  <si>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</si>
  <si>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</si>
  <si>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</si>
  <si>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</si>
  <si>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</si>
  <si>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</si>
  <si>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</si>
  <si>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</si>
  <si>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</si>
  <si>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</si>
  <si>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</si>
  <si>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</si>
  <si>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</si>
  <si>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</si>
  <si>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</si>
  <si>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</si>
  <si>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</si>
  <si>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</si>
  <si>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</si>
  <si>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</si>
  <si>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</si>
  <si>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</si>
  <si>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</si>
  <si>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</si>
  <si>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</si>
  <si>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</si>
  <si>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</si>
  <si>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</si>
  <si>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</si>
  <si>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</si>
  <si>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</si>
  <si>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</si>
  <si>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</si>
  <si>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</si>
  <si>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</si>
  <si>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</si>
  <si>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</si>
  <si>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</si>
  <si>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</si>
  <si>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</si>
  <si>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</si>
  <si>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</si>
  <si>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</si>
  <si>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</si>
  <si>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</si>
  <si>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</si>
  <si>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</si>
  <si>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</si>
  <si>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</si>
  <si>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</si>
  <si>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</si>
  <si>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</si>
  <si>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</si>
  <si>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</si>
  <si>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</si>
  <si>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</si>
  <si>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</si>
  <si>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</si>
  <si>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</si>
  <si>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</si>
  <si>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</si>
  <si>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</si>
  <si>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</si>
  <si>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</si>
  <si>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</si>
  <si>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</si>
  <si>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</si>
  <si>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</si>
  <si>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</si>
  <si>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</si>
  <si>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</si>
  <si>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</si>
  <si>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</si>
  <si>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</si>
  <si>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</si>
  <si>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</si>
  <si>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</si>
  <si>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</si>
  <si>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</si>
  <si>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</si>
  <si>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</si>
  <si>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</si>
  <si>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</si>
  <si>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</si>
  <si>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</si>
  <si>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</si>
  <si>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</si>
  <si>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</si>
  <si>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</si>
  <si>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</si>
  <si>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</si>
  <si>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</si>
  <si>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</si>
  <si>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</si>
  <si>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</si>
  <si>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</si>
  <si>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</si>
  <si>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</si>
  <si>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</si>
  <si>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</si>
  <si>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</si>
  <si>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</si>
  <si>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</si>
  <si>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</si>
  <si>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</si>
  <si>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</si>
  <si>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</si>
  <si>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</si>
  <si>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</si>
  <si>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</si>
  <si>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</si>
  <si>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</si>
  <si>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</si>
  <si>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</si>
  <si>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</si>
  <si>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</si>
  <si>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</si>
  <si>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</si>
  <si>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</si>
  <si>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</si>
  <si>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</si>
  <si>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</si>
  <si>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</si>
  <si>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</si>
  <si>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</si>
  <si>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</si>
  <si>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</si>
  <si>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</si>
  <si>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</si>
  <si>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</si>
  <si>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</si>
  <si>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</si>
  <si>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</si>
  <si>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</si>
  <si>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</si>
  <si>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</si>
  <si>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</si>
  <si>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</si>
  <si>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</si>
  <si>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</si>
  <si>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</si>
  <si>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</si>
  <si>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</si>
  <si>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</si>
  <si>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</si>
  <si>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</si>
  <si>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</si>
  <si>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</si>
  <si>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</si>
  <si>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</si>
  <si>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</si>
  <si>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</si>
  <si>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</si>
  <si>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</si>
  <si>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</si>
  <si>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</si>
  <si>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</si>
  <si>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</si>
  <si>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</si>
  <si>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</si>
  <si>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</si>
  <si>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</si>
  <si>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</si>
  <si>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</si>
  <si>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</si>
  <si>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</si>
  <si>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</si>
  <si>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</si>
  <si>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</si>
  <si>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</si>
  <si>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</si>
  <si>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</si>
  <si>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</si>
  <si>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</si>
  <si>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</si>
  <si>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</si>
  <si>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</si>
  <si>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</si>
  <si>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</si>
  <si>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</si>
  <si>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</si>
  <si>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</si>
  <si>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</si>
  <si>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</si>
  <si>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</si>
  <si>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</si>
  <si>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</si>
  <si>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</si>
  <si>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</si>
  <si>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</si>
  <si>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</si>
  <si>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</si>
  <si>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</si>
  <si>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</si>
  <si>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</si>
  <si>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</si>
  <si>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</si>
  <si>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</si>
  <si>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</si>
  <si>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</si>
  <si>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</si>
  <si>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</si>
  <si>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</si>
  <si>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</si>
  <si>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</si>
  <si>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</si>
  <si>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</si>
  <si>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</si>
  <si>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</si>
  <si>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</si>
  <si>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</si>
  <si>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</si>
  <si>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</si>
  <si>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</si>
  <si>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</si>
  <si>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</si>
  <si>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</si>
  <si>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</si>
  <si>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</si>
  <si>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</si>
  <si>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</si>
  <si>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</si>
  <si>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</si>
  <si>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</si>
  <si>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</si>
  <si>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</si>
  <si>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</si>
  <si>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</si>
  <si>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</si>
  <si>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</si>
  <si>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</si>
  <si>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</si>
  <si>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</si>
  <si>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</si>
  <si>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</si>
  <si>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</si>
  <si>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</si>
  <si>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</si>
  <si>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</si>
  <si>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</si>
  <si>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</si>
  <si>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</si>
  <si>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</si>
  <si>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</si>
  <si>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</si>
  <si>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</si>
  <si>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</si>
  <si>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</si>
  <si>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</si>
  <si>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</si>
  <si>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</si>
  <si>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</si>
  <si>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</si>
  <si>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</si>
  <si>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</si>
  <si>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</si>
  <si>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</si>
  <si>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</si>
  <si>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</si>
  <si>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</si>
  <si>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</si>
  <si>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</si>
  <si>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</si>
  <si>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</si>
  <si>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</si>
  <si>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</si>
  <si>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</si>
  <si>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</si>
  <si>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</si>
  <si>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</si>
  <si>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</si>
  <si>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</si>
  <si>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</si>
  <si>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</si>
  <si>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</si>
  <si>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</si>
  <si>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</si>
  <si>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</si>
  <si>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</si>
  <si>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</si>
  <si>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</si>
  <si>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</si>
  <si>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</si>
  <si>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</si>
  <si>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</si>
  <si>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</si>
  <si>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</si>
  <si>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</si>
  <si>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</si>
  <si>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</si>
  <si>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</si>
  <si>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</si>
  <si>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</si>
  <si>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</si>
  <si>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</si>
  <si>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</si>
  <si>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</si>
  <si>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</si>
  <si>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</si>
  <si>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</si>
  <si>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</si>
  <si>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</si>
  <si>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</si>
  <si>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</si>
  <si>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</si>
  <si>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</si>
  <si>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</si>
  <si>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</si>
  <si>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</si>
  <si>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</si>
  <si>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</si>
  <si>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</si>
  <si>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</si>
  <si>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</si>
  <si>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</si>
  <si>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</si>
  <si>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</si>
  <si>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</si>
  <si>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</si>
  <si>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</si>
  <si>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</si>
  <si>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</si>
  <si>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</si>
  <si>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</si>
  <si>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</si>
  <si>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</si>
  <si>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</si>
  <si>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</si>
  <si>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</si>
  <si>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</si>
  <si>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</si>
  <si>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</si>
  <si>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</si>
  <si>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</si>
  <si>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</si>
  <si>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</si>
  <si>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</si>
  <si>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</si>
  <si>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</si>
  <si>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</si>
  <si>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</si>
  <si>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</si>
  <si>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</si>
  <si>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</si>
  <si>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</si>
  <si>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</si>
  <si>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</si>
  <si>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</si>
  <si>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</si>
  <si>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</si>
  <si>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</si>
  <si>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</si>
  <si>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</si>
  <si>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</si>
  <si>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</si>
  <si>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</si>
  <si>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</si>
  <si>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</si>
  <si>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</si>
  <si>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</si>
  <si>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</si>
  <si>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</si>
  <si>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</si>
  <si>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</si>
  <si>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</si>
  <si>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</si>
  <si>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</si>
  <si>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</si>
  <si>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</si>
  <si>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</si>
  <si>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</si>
  <si>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</si>
  <si>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</si>
  <si>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</si>
  <si>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</si>
  <si>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</si>
  <si>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</si>
  <si>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</si>
  <si>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</si>
  <si>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</si>
  <si>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</si>
  <si>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</si>
  <si>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</si>
  <si>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</si>
  <si>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</si>
  <si>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</si>
  <si>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</si>
  <si>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</si>
  <si>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</si>
  <si>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</si>
  <si>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</si>
  <si>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</si>
  <si>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</si>
  <si>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</si>
  <si>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</si>
  <si>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</si>
  <si>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</si>
  <si>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</si>
  <si>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</si>
  <si>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</si>
  <si>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</si>
  <si>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</si>
  <si>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</si>
  <si>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</si>
  <si>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</si>
  <si>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</si>
  <si>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</si>
  <si>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</si>
  <si>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</si>
  <si>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</si>
  <si>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</si>
  <si>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</si>
  <si>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</si>
  <si>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</si>
  <si>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</si>
  <si>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</si>
  <si>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</si>
  <si>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</si>
  <si>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</si>
  <si>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</si>
  <si>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</si>
  <si>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</si>
  <si>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</si>
  <si>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</si>
  <si>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</si>
  <si>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</si>
  <si>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</si>
  <si>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</si>
  <si>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</si>
  <si>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</si>
  <si>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</si>
  <si>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</si>
  <si>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</si>
  <si>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</si>
  <si>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</si>
  <si>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</si>
  <si>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</si>
  <si>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</si>
  <si>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</si>
  <si>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</si>
  <si>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</si>
  <si>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</si>
  <si>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</si>
  <si>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</si>
  <si>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</si>
  <si>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</si>
  <si>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</si>
  <si>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</si>
  <si>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</si>
  <si>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</si>
  <si>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</si>
  <si>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</si>
  <si>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</si>
  <si>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</si>
  <si>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</si>
  <si>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</si>
  <si>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</si>
  <si>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</si>
  <si>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</si>
  <si>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</si>
  <si>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</si>
  <si>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</si>
  <si>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</si>
  <si>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</si>
  <si>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</si>
  <si>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</si>
  <si>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</si>
  <si>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</si>
  <si>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</si>
  <si>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</si>
  <si>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</si>
  <si>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</si>
  <si>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</si>
  <si>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</si>
  <si>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</si>
  <si>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</si>
  <si>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</si>
  <si>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</si>
  <si>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</si>
  <si>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</si>
  <si>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</si>
  <si>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</si>
  <si>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</si>
  <si>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</si>
  <si>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</si>
  <si>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</si>
  <si>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</si>
  <si>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</si>
  <si>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</si>
  <si>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</si>
  <si>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</si>
  <si>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</si>
  <si>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</si>
  <si>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</si>
  <si>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</si>
  <si>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</si>
  <si>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</si>
  <si>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</si>
  <si>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</si>
  <si>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</si>
  <si>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</si>
  <si>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</si>
  <si>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</si>
  <si>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</si>
  <si>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</si>
  <si>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</si>
  <si>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</si>
  <si>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</si>
  <si>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</si>
  <si>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</si>
  <si>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</si>
  <si>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</si>
  <si>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</si>
  <si>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</si>
  <si>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</si>
  <si>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</si>
  <si>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</si>
  <si>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</si>
  <si>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</si>
  <si>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</si>
  <si>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</si>
  <si>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</si>
  <si>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</si>
  <si>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</si>
  <si>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</si>
  <si>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</si>
  <si>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</si>
  <si>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</si>
  <si>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</si>
  <si>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</si>
  <si>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</si>
  <si>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</si>
  <si>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</si>
  <si>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</si>
  <si>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</si>
  <si>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</si>
  <si>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</si>
  <si>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</si>
  <si>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</si>
  <si>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</si>
  <si>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</si>
  <si>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</si>
  <si>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</si>
  <si>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</si>
  <si>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</si>
  <si>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</si>
  <si>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</si>
  <si>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</si>
  <si>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</si>
  <si>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</si>
  <si>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</si>
  <si>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</si>
  <si>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</si>
  <si>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</si>
  <si>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</si>
  <si>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</si>
  <si>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</si>
  <si>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</si>
  <si>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</si>
  <si>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</si>
  <si>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</si>
  <si>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</si>
  <si>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</si>
  <si>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</si>
  <si>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</si>
  <si>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</si>
  <si>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</si>
  <si>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</si>
  <si>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</si>
  <si>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</si>
  <si>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</si>
  <si>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</si>
  <si>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</si>
  <si>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</si>
  <si>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</si>
  <si>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</si>
  <si>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</si>
  <si>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</si>
  <si>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</si>
  <si>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</si>
  <si>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</si>
  <si>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</si>
  <si>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</si>
  <si>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</si>
  <si>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</si>
  <si>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</si>
  <si>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</si>
  <si>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</si>
  <si>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</si>
  <si>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</si>
  <si>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</si>
  <si>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</si>
  <si>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</si>
  <si>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</si>
  <si>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</si>
  <si>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</si>
  <si>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</si>
  <si>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</si>
  <si>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</si>
  <si>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</si>
  <si>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</si>
  <si>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</si>
  <si>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</si>
  <si>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</si>
  <si>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</si>
  <si>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</si>
  <si>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</si>
  <si>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</si>
  <si>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</si>
  <si>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</si>
  <si>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</si>
  <si>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</si>
  <si>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</si>
  <si>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</si>
  <si>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</si>
  <si>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</si>
  <si>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</si>
  <si>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</si>
  <si>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</si>
  <si>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</si>
  <si>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</si>
  <si>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</si>
  <si>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</si>
  <si>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</si>
  <si>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</si>
  <si>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</si>
  <si>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</si>
  <si>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</si>
  <si>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</si>
  <si>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</si>
  <si>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</si>
  <si>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</si>
  <si>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</si>
  <si>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</si>
  <si>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</si>
  <si>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</si>
  <si>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</si>
  <si>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</si>
  <si>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</si>
  <si>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</si>
  <si>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</si>
  <si>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</si>
  <si>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</si>
  <si>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</si>
  <si>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</si>
  <si>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</si>
  <si>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</si>
  <si>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</si>
  <si>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</si>
  <si>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</si>
  <si>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</si>
  <si>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</si>
  <si>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</si>
  <si>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</si>
  <si>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</si>
  <si>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</si>
  <si>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</si>
  <si>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</si>
  <si>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</si>
  <si>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</si>
  <si>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</si>
  <si>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</si>
  <si>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</si>
  <si>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</si>
  <si>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</si>
  <si>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</si>
  <si>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</si>
  <si>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</si>
  <si>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</si>
  <si>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</si>
  <si>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</si>
  <si>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</si>
  <si>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</si>
  <si>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</si>
  <si>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</si>
  <si>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</si>
  <si>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</si>
  <si>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</si>
  <si>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</si>
  <si>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</si>
  <si>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</si>
  <si>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</si>
  <si>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</si>
  <si>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</si>
  <si>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</si>
  <si>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</si>
  <si>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</si>
  <si>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</si>
  <si>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</si>
  <si>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</si>
  <si>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</si>
  <si>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</si>
  <si>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</si>
  <si>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</si>
  <si>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</si>
  <si>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</si>
  <si>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</si>
  <si>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</si>
  <si>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</si>
  <si>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</si>
  <si>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</si>
  <si>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</si>
  <si>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</si>
  <si>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</si>
  <si>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</si>
  <si>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</si>
  <si>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</si>
  <si>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</si>
  <si>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</si>
  <si>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</si>
  <si>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</si>
  <si>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</si>
  <si>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</si>
  <si>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</si>
  <si>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</si>
  <si>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</si>
  <si>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</si>
  <si>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</si>
  <si>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</si>
  <si>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</si>
  <si>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</si>
  <si>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</si>
  <si>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</si>
  <si>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</si>
  <si>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</si>
  <si>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</si>
  <si>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</si>
  <si>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</si>
  <si>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</si>
  <si>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</si>
  <si>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</si>
  <si>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</si>
  <si>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</si>
  <si>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</si>
  <si>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</si>
  <si>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</si>
  <si>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</si>
  <si>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</si>
  <si>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</si>
  <si>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</si>
  <si>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</si>
  <si>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</si>
  <si>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</si>
  <si>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</si>
  <si>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</si>
  <si>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</si>
  <si>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</si>
  <si>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</si>
  <si>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</si>
  <si>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</si>
  <si>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</si>
  <si>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</si>
  <si>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</si>
  <si>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</si>
  <si>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</si>
  <si>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</si>
  <si>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</si>
  <si>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</si>
  <si>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</si>
  <si>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</si>
  <si>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</si>
  <si>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</si>
  <si>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</si>
  <si>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</si>
  <si>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</si>
  <si>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</si>
  <si>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</si>
  <si>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</si>
  <si>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</si>
  <si>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</si>
  <si>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</si>
  <si>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</si>
  <si>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</si>
  <si>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</si>
  <si>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</si>
  <si>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</si>
  <si>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</si>
  <si>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</si>
  <si>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</si>
  <si>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</si>
  <si>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</si>
  <si>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</si>
  <si>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</si>
  <si>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</si>
  <si>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</si>
  <si>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</si>
  <si>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</si>
  <si>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</si>
  <si>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</si>
  <si>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</si>
  <si>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</si>
  <si>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</si>
  <si>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</si>
  <si>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</si>
  <si>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</si>
  <si>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</si>
  <si>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</si>
  <si>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</si>
  <si>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</si>
  <si>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</si>
  <si>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</si>
  <si>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</si>
  <si>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</si>
  <si>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</si>
  <si>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</si>
  <si>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</si>
  <si>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</si>
  <si>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</si>
  <si>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</si>
  <si>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</si>
  <si>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</si>
  <si>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</si>
  <si>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</si>
  <si>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</si>
  <si>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</si>
  <si>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</si>
  <si>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</si>
  <si>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</si>
  <si>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</si>
  <si>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</si>
  <si>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</si>
  <si>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</si>
  <si>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</si>
  <si>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</si>
  <si>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</si>
  <si>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</si>
  <si>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</si>
  <si>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</si>
  <si>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</si>
  <si>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</si>
  <si>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</si>
  <si>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</si>
  <si>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</si>
  <si>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</si>
  <si>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</si>
  <si>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</si>
  <si>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</si>
  <si>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</si>
  <si>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</si>
  <si>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</si>
  <si>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</si>
  <si>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</si>
  <si>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</si>
  <si>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</si>
  <si>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</si>
  <si>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</si>
  <si>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</si>
  <si>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</si>
  <si>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</si>
  <si>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</si>
  <si>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</si>
  <si>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</si>
  <si>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</si>
  <si>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</si>
  <si>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</si>
  <si>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</si>
  <si>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</si>
  <si>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</si>
  <si>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</si>
  <si>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</si>
  <si>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</si>
  <si>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</si>
  <si>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</si>
  <si>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</si>
  <si>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</si>
  <si>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</si>
  <si>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</si>
  <si>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</si>
  <si>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</si>
  <si>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</si>
  <si>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</si>
  <si>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</si>
  <si>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</si>
  <si>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</si>
  <si>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</si>
  <si>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</si>
  <si>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</si>
  <si>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</si>
  <si>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</si>
  <si>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</si>
  <si>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</si>
  <si>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</si>
  <si>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</si>
  <si>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</si>
  <si>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</si>
  <si>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</si>
  <si>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</si>
  <si>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</si>
  <si>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</si>
  <si>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</si>
  <si>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</si>
  <si>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</si>
  <si>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</si>
  <si>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</si>
  <si>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</si>
  <si>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</si>
  <si>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</si>
  <si>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</si>
  <si>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</si>
  <si>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</si>
  <si>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</si>
  <si>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</si>
  <si>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</si>
  <si>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</si>
  <si>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</si>
  <si>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</si>
  <si>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</si>
  <si>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</si>
  <si>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</si>
  <si>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</si>
  <si>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</si>
  <si>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</si>
  <si>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</si>
  <si>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</si>
  <si>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</si>
  <si>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</si>
  <si>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</si>
  <si>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</si>
  <si>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</si>
  <si>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</si>
  <si>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</si>
  <si>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</si>
  <si>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</si>
  <si>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</si>
  <si>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</si>
  <si>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</si>
  <si>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</si>
  <si>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</si>
  <si>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</si>
  <si>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</si>
  <si>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</si>
  <si>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</si>
  <si>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</si>
  <si>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</si>
  <si>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</si>
  <si>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</si>
  <si>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</si>
  <si>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</si>
  <si>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</si>
  <si>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</si>
  <si>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</si>
  <si>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</si>
  <si>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</si>
  <si>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</si>
  <si>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</si>
  <si>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</si>
  <si>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</si>
  <si>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</si>
  <si>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</si>
  <si>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</si>
  <si>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</si>
  <si>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</si>
  <si>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</si>
  <si>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</si>
  <si>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</si>
  <si>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</si>
  <si>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</si>
  <si>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</si>
  <si>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</si>
  <si>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</si>
  <si>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</si>
  <si>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</si>
  <si>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</si>
  <si>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</si>
  <si>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</si>
  <si>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</si>
  <si>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</si>
  <si>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</si>
  <si>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</si>
  <si>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</si>
  <si>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</si>
  <si>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</si>
  <si>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</si>
  <si>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</si>
  <si>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</si>
  <si>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</si>
  <si>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</si>
  <si>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</si>
  <si>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</si>
  <si>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</si>
  <si>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</si>
  <si>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</si>
  <si>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</si>
  <si>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</si>
  <si>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</si>
  <si>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</si>
  <si>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</si>
  <si>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</si>
  <si>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</si>
  <si>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</si>
  <si>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</si>
  <si>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</si>
  <si>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</si>
  <si>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</si>
  <si>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</si>
  <si>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</si>
  <si>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</si>
  <si>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</si>
  <si>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</si>
  <si>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</si>
  <si>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</si>
  <si>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</si>
  <si>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</si>
  <si>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</si>
  <si>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</si>
  <si>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</si>
  <si>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</si>
  <si>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</si>
  <si>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</si>
  <si>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</si>
  <si>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</si>
  <si>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</si>
  <si>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</si>
  <si>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</si>
  <si>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</si>
  <si>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</si>
  <si>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</si>
  <si>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</si>
  <si>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</si>
  <si>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</si>
  <si>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</si>
  <si>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</si>
  <si>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</si>
  <si>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</si>
  <si>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</si>
  <si>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</si>
  <si>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</si>
  <si>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</si>
  <si>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</si>
  <si>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</si>
  <si>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</si>
  <si>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</si>
  <si>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</si>
  <si>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</si>
  <si>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</si>
  <si>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</si>
  <si>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</si>
  <si>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</si>
  <si>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</si>
  <si>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</si>
  <si>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</si>
  <si>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</si>
  <si>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</si>
  <si>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</si>
  <si>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</si>
  <si>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</si>
  <si>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</si>
  <si>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</si>
  <si>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</si>
  <si>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</si>
  <si>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</si>
  <si>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</si>
  <si>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</si>
  <si>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</si>
  <si>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</si>
  <si>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</si>
  <si>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</si>
  <si>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</si>
  <si>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</si>
  <si>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</si>
  <si>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</si>
  <si>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</si>
  <si>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</si>
  <si>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</si>
  <si>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</si>
  <si>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</si>
  <si>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</si>
  <si>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</si>
  <si>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</si>
  <si>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</si>
  <si>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</si>
  <si>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</si>
  <si>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</si>
  <si>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</si>
  <si>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</si>
  <si>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</si>
  <si>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</si>
  <si>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</si>
  <si>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</si>
  <si>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</si>
  <si>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</si>
  <si>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</si>
  <si>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</si>
  <si>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</si>
  <si>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</si>
  <si>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</si>
  <si>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</si>
  <si>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</si>
  <si>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</si>
  <si>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</si>
  <si>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</si>
  <si>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</si>
  <si>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</si>
  <si>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</si>
  <si>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</si>
  <si>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</si>
  <si>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</si>
  <si>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</si>
  <si>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</si>
  <si>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</si>
  <si>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</si>
  <si>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</si>
  <si>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</si>
  <si>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</si>
  <si>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</si>
  <si>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</si>
  <si>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</si>
  <si>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</si>
  <si>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</si>
  <si>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</si>
  <si>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</si>
  <si>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</si>
  <si>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</si>
  <si>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</si>
  <si>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</si>
  <si>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</si>
  <si>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</si>
  <si>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</si>
  <si>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</si>
  <si>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</si>
  <si>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</si>
  <si>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</si>
  <si>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</si>
  <si>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</si>
  <si>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</si>
  <si>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</si>
  <si>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</si>
  <si>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</si>
  <si>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</si>
  <si>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</si>
  <si>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</si>
  <si>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</si>
  <si>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</si>
  <si>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</si>
  <si>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</si>
  <si>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</si>
  <si>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</si>
  <si>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</si>
  <si>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</si>
  <si>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</si>
  <si>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</si>
  <si>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</si>
  <si>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</si>
  <si>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</si>
  <si>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</si>
  <si>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</si>
  <si>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</si>
  <si>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</si>
  <si>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</si>
  <si>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</si>
  <si>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</si>
  <si>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</si>
  <si>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</si>
  <si>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</si>
  <si>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</si>
  <si>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</si>
  <si>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</si>
  <si>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</si>
  <si>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</si>
  <si>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</si>
  <si>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</si>
  <si>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</si>
  <si>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</si>
  <si>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</si>
  <si>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</si>
  <si>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</si>
  <si>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</si>
  <si>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</si>
  <si>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</si>
  <si>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</si>
  <si>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</si>
  <si>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</si>
  <si>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</si>
  <si>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</si>
  <si>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</si>
  <si>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</si>
  <si>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</si>
  <si>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</si>
  <si>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</si>
  <si>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</si>
  <si>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</si>
  <si>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</si>
  <si>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</si>
  <si>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</si>
  <si>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</si>
  <si>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</si>
  <si>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</si>
  <si>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</si>
  <si>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</si>
  <si>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</si>
  <si>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</si>
  <si>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</si>
  <si>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</si>
  <si>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</si>
  <si>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</si>
  <si>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</si>
  <si>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</si>
  <si>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</si>
  <si>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</si>
  <si>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</si>
  <si>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</si>
  <si>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</si>
  <si>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</si>
  <si>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</si>
  <si>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</si>
  <si>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</si>
  <si>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</si>
  <si>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</si>
  <si>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</si>
  <si>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</si>
  <si>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</si>
  <si>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</si>
  <si>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</si>
  <si>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</si>
  <si>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</si>
  <si>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</si>
  <si>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</si>
  <si>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</si>
  <si>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</si>
  <si>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</si>
  <si>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</si>
  <si>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</si>
  <si>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</si>
  <si>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</si>
  <si>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</si>
  <si>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</si>
  <si>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</si>
  <si>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</si>
  <si>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</si>
  <si>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</si>
  <si>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</si>
  <si>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</si>
  <si>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</si>
  <si>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</si>
  <si>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</si>
  <si>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</si>
  <si>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</si>
  <si>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</si>
  <si>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</si>
  <si>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</si>
  <si>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</si>
  <si>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</si>
  <si>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</si>
  <si>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</si>
  <si>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</si>
  <si>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</si>
  <si>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</si>
  <si>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</si>
  <si>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</si>
  <si>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</si>
  <si>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</si>
  <si>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</si>
  <si>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</si>
  <si>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</si>
  <si>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</si>
  <si>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</si>
  <si>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</si>
  <si>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</si>
  <si>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</si>
  <si>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</si>
  <si>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</si>
  <si>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</si>
  <si>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</si>
  <si>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</si>
  <si>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</si>
  <si>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</si>
  <si>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</si>
  <si>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</si>
  <si>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</si>
  <si>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</si>
  <si>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</si>
  <si>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</si>
  <si>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</si>
  <si>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</si>
  <si>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</si>
  <si>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</si>
  <si>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</si>
  <si>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</si>
  <si>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</si>
  <si>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</si>
  <si>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</si>
  <si>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</si>
  <si>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</si>
  <si>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</si>
  <si>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</si>
  <si>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</si>
  <si>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</si>
  <si>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</si>
  <si>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</si>
  <si>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</si>
  <si>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</si>
  <si>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</si>
  <si>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</si>
  <si>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</si>
  <si>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</si>
  <si>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</si>
  <si>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</si>
  <si>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</si>
  <si>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</si>
  <si>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</si>
  <si>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</si>
  <si>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</si>
  <si>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</si>
  <si>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</si>
  <si>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</si>
  <si>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</si>
  <si>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</si>
  <si>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</si>
  <si>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</si>
  <si>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</si>
  <si>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</si>
  <si>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</si>
  <si>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</si>
  <si>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</si>
  <si>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</si>
  <si>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</si>
  <si>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</si>
  <si>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</si>
  <si>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</si>
  <si>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</si>
  <si>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</si>
  <si>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</si>
  <si>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</si>
  <si>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</si>
  <si>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</si>
  <si>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</si>
  <si>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</si>
  <si>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</si>
  <si>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</si>
  <si>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</si>
  <si>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</si>
  <si>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</si>
  <si>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</si>
  <si>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</si>
  <si>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</si>
  <si>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</si>
  <si>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</si>
  <si>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</si>
  <si>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</si>
  <si>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</si>
  <si>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</si>
  <si>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</si>
  <si>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</si>
  <si>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</si>
  <si>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</si>
  <si>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</si>
  <si>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</si>
  <si>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</si>
  <si>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</si>
  <si>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</si>
  <si>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</si>
  <si>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</si>
  <si>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</si>
  <si>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</si>
  <si>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</si>
  <si>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</si>
  <si>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</si>
  <si>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</si>
  <si>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</si>
  <si>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</si>
  <si>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</si>
  <si>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</si>
  <si>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</si>
  <si>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</si>
  <si>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</si>
  <si>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</si>
  <si>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</si>
  <si>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</si>
  <si>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</si>
  <si>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</si>
  <si>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</si>
  <si>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</si>
  <si>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</si>
  <si>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</si>
  <si>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</si>
  <si>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</si>
  <si>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</si>
  <si>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</si>
  <si>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</si>
  <si>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</si>
  <si>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</si>
  <si>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</si>
  <si>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</si>
  <si>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</si>
  <si>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</si>
  <si>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</si>
  <si>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</si>
  <si>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</si>
  <si>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</si>
  <si>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</si>
  <si>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</si>
  <si>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</si>
  <si>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</si>
  <si>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</si>
  <si>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</si>
  <si>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</si>
  <si>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</si>
  <si>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</si>
  <si>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</si>
  <si>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</si>
  <si>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</si>
  <si>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</si>
  <si>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</si>
  <si>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</si>
  <si>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</si>
  <si>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</si>
  <si>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</si>
  <si>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</si>
  <si>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</si>
  <si>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</si>
  <si>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</si>
  <si>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</si>
  <si>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</si>
  <si>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</si>
  <si>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</si>
  <si>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</si>
  <si>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</si>
  <si>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</si>
  <si>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</si>
  <si>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</si>
  <si>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</si>
  <si>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</si>
  <si>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</si>
  <si>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</si>
  <si>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</si>
  <si>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</si>
  <si>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</si>
  <si>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</si>
  <si>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</si>
  <si>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</si>
  <si>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</si>
  <si>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</si>
  <si>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</si>
  <si>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</si>
  <si>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</si>
  <si>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</si>
  <si>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</si>
  <si>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</si>
  <si>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</si>
  <si>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</si>
  <si>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</si>
  <si>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</si>
  <si>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</si>
  <si>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</si>
  <si>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</si>
  <si>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</si>
  <si>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</si>
  <si>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</si>
  <si>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</si>
  <si>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</si>
  <si>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</si>
  <si>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</si>
  <si>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</si>
  <si>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</si>
  <si>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</si>
  <si>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</si>
  <si>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</si>
  <si>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</si>
  <si>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</si>
  <si>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</si>
  <si>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</si>
  <si>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</si>
  <si>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</si>
  <si>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</si>
  <si>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</si>
  <si>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</si>
  <si>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</si>
  <si>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</si>
  <si>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</si>
  <si>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</si>
  <si>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</si>
  <si>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</si>
  <si>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</si>
  <si>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</si>
  <si>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</si>
  <si>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</si>
  <si>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</si>
  <si>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</si>
  <si>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</si>
  <si>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</si>
  <si>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</si>
  <si>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</si>
  <si>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</si>
  <si>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</si>
  <si>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</si>
  <si>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</si>
  <si>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</si>
  <si>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</si>
  <si>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</si>
  <si>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</si>
  <si>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</si>
  <si>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</si>
  <si>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</si>
  <si>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</si>
  <si>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</si>
  <si>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</si>
  <si>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</si>
  <si>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</si>
  <si>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</si>
  <si>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</si>
  <si>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</si>
  <si>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</si>
  <si>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</si>
  <si>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</si>
  <si>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</si>
  <si>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</si>
  <si>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</si>
  <si>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</si>
  <si>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</si>
  <si>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</si>
  <si>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</si>
  <si>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</si>
  <si>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</si>
  <si>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</si>
  <si>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</si>
  <si>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</si>
  <si>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</si>
  <si>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</si>
  <si>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</si>
  <si>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</si>
  <si>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</si>
  <si>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</si>
  <si>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</si>
  <si>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</si>
  <si>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</si>
  <si>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</si>
  <si>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</si>
  <si>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</si>
  <si>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</si>
  <si>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</si>
  <si>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</si>
  <si>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</si>
  <si>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</si>
  <si>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</si>
  <si>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</si>
  <si>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</si>
  <si>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</si>
  <si>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</si>
  <si>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</si>
  <si>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</si>
  <si>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</si>
  <si>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</si>
  <si>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</si>
  <si>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</si>
  <si>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</si>
  <si>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</si>
  <si>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</si>
  <si>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</si>
  <si>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</si>
  <si>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</si>
  <si>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</si>
  <si>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</si>
  <si>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</si>
  <si>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</si>
  <si>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</si>
  <si>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</si>
  <si>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</si>
  <si>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</si>
  <si>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</si>
  <si>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</si>
  <si>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</si>
  <si>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</si>
  <si>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</si>
  <si>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</si>
  <si>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</si>
  <si>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</si>
  <si>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</si>
  <si>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</si>
  <si>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</si>
  <si>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</si>
  <si>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</si>
  <si>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</si>
  <si>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</si>
  <si>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</si>
  <si>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</si>
  <si>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</si>
  <si>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</si>
  <si>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</si>
  <si>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</si>
  <si>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</si>
  <si>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</si>
  <si>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</si>
  <si>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</si>
  <si>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</si>
  <si>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</si>
  <si>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</si>
  <si>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</si>
  <si>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</si>
  <si>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</si>
  <si>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</si>
  <si>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</si>
  <si>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</si>
  <si>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</si>
  <si>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</si>
  <si>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</si>
  <si>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</si>
  <si>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</si>
  <si>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</si>
  <si>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</si>
  <si>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</si>
  <si>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</si>
  <si>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</si>
  <si>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</si>
  <si>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</si>
  <si>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</si>
  <si>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</si>
  <si>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</si>
  <si>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</si>
  <si>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</si>
  <si>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</si>
  <si>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</si>
  <si>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</si>
  <si>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</si>
  <si>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</si>
  <si>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</si>
  <si>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</si>
  <si>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</si>
  <si>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</si>
  <si>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</si>
  <si>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</si>
  <si>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</si>
  <si>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</si>
  <si>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</si>
  <si>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</si>
  <si>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</si>
  <si>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</si>
  <si>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</si>
  <si>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</si>
  <si>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</si>
  <si>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</si>
  <si>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</si>
  <si>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</si>
  <si>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</si>
  <si>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</si>
  <si>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</si>
  <si>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</si>
  <si>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</si>
  <si>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</si>
  <si>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</si>
  <si>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</si>
  <si>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</si>
  <si>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</si>
  <si>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</si>
  <si>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</si>
  <si>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</si>
  <si>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</si>
  <si>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</si>
  <si>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</si>
  <si>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</si>
  <si>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</si>
  <si>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</si>
  <si>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</si>
  <si>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</si>
  <si>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</si>
  <si>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</si>
  <si>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</si>
  <si>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</si>
  <si>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</si>
  <si>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</si>
  <si>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</si>
  <si>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</si>
  <si>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</si>
  <si>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</si>
  <si>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</si>
  <si>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</si>
  <si>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</si>
  <si>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</si>
  <si>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</si>
  <si>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</si>
  <si>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</si>
  <si>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</si>
  <si>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</si>
  <si>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</si>
  <si>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</si>
  <si>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</si>
  <si>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</si>
  <si>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</si>
  <si>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</si>
  <si>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</si>
  <si>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</si>
  <si>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</si>
  <si>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</si>
  <si>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</si>
  <si>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</si>
  <si>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</si>
  <si>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</si>
  <si>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</si>
  <si>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</si>
  <si>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</si>
  <si>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</si>
  <si>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</si>
  <si>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</si>
  <si>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</si>
  <si>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</si>
  <si>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</si>
  <si>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</si>
  <si>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</si>
  <si>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</si>
  <si>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</si>
  <si>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</si>
  <si>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</si>
  <si>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</si>
  <si>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</si>
  <si>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</si>
  <si>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</si>
  <si>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</si>
  <si>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</si>
  <si>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</si>
  <si>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</si>
  <si>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</si>
  <si>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</si>
  <si>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</si>
  <si>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</si>
  <si>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</si>
  <si>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</si>
  <si>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</si>
  <si>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</si>
  <si>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</si>
  <si>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</si>
  <si>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</si>
  <si>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</si>
  <si>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</si>
  <si>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</si>
  <si>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</si>
  <si>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</si>
  <si>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</si>
  <si>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</si>
  <si>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</si>
  <si>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</si>
  <si>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</si>
  <si>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</si>
  <si>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</si>
  <si>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</si>
  <si>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</si>
  <si>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</si>
  <si>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</si>
  <si>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</si>
  <si>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</si>
  <si>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</si>
  <si>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</si>
  <si>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</si>
  <si>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</si>
  <si>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</si>
  <si>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</si>
  <si>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</si>
  <si>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</si>
  <si>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</si>
  <si>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</si>
  <si>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</si>
  <si>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</si>
  <si>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</si>
  <si>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</si>
  <si>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</si>
  <si>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</si>
  <si>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</si>
  <si>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</si>
  <si>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</si>
  <si>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</si>
  <si>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</si>
  <si>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</si>
  <si>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</si>
  <si>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</si>
  <si>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</si>
  <si>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</si>
  <si>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</si>
  <si>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</si>
  <si>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</si>
  <si>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</si>
  <si>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</si>
  <si>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</si>
  <si>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</si>
  <si>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</si>
  <si>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</si>
  <si>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</si>
  <si>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</si>
  <si>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</si>
  <si>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</si>
  <si>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</si>
  <si>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</si>
  <si>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</si>
  <si>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</si>
  <si>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</si>
  <si>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</si>
  <si>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</si>
  <si>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</si>
  <si>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</si>
  <si>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</si>
  <si>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</si>
  <si>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</si>
  <si>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</si>
  <si>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</si>
  <si>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</si>
  <si>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</si>
  <si>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</si>
  <si>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</si>
  <si>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</si>
  <si>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</si>
  <si>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</si>
  <si>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</si>
  <si>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</si>
  <si>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</si>
  <si>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</si>
  <si>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</si>
  <si>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</si>
  <si>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</si>
  <si>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</si>
  <si>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</si>
  <si>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</si>
  <si>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</si>
  <si>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</si>
  <si>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</si>
  <si>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</si>
  <si>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</si>
  <si>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</si>
  <si>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</si>
  <si>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</si>
  <si>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</si>
  <si>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</si>
  <si>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</si>
  <si>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</si>
  <si>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</si>
  <si>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</si>
  <si>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</si>
  <si>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</si>
  <si>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</si>
  <si>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</si>
  <si>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</si>
  <si>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</si>
  <si>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</si>
  <si>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</si>
  <si>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</si>
  <si>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</si>
  <si>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</si>
  <si>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</si>
  <si>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</si>
  <si>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</si>
  <si>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</si>
  <si>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</si>
  <si>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</si>
  <si>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</si>
  <si>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</si>
  <si>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</si>
  <si>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</si>
  <si>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</si>
  <si>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</si>
  <si>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</si>
  <si>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</si>
  <si>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</si>
  <si>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</si>
  <si>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</si>
  <si>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</si>
  <si>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</si>
  <si>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</si>
  <si>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</si>
  <si>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</si>
  <si>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</si>
  <si>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</si>
  <si>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</si>
  <si>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</si>
  <si>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</si>
  <si>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</si>
  <si>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</si>
  <si>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</si>
  <si>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</si>
  <si>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</si>
  <si>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</si>
  <si>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</si>
  <si>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</si>
  <si>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</si>
  <si>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</si>
  <si>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</si>
  <si>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</si>
  <si>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</si>
  <si>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</si>
  <si>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</si>
  <si>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</si>
  <si>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</si>
  <si>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</si>
  <si>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</si>
  <si>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</si>
  <si>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</si>
  <si>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</si>
  <si>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</si>
  <si>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</si>
  <si>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</si>
  <si>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</si>
  <si>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</si>
  <si>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</si>
  <si>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</si>
  <si>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</si>
  <si>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</si>
  <si>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</si>
  <si>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</si>
  <si>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</si>
  <si>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</si>
  <si>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</si>
  <si>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</si>
  <si>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</si>
  <si>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</si>
  <si>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</si>
  <si>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</si>
  <si>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</si>
  <si>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</si>
  <si>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</si>
  <si>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</si>
  <si>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</si>
  <si>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</si>
  <si>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</si>
  <si>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</si>
  <si>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</si>
  <si>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</si>
  <si>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</si>
  <si>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</si>
  <si>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</si>
  <si>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</si>
  <si>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</si>
  <si>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</si>
  <si>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</si>
  <si>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</si>
  <si>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</si>
  <si>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</si>
  <si>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</si>
  <si>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</si>
  <si>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</si>
  <si>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</si>
  <si>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</si>
  <si>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</si>
  <si>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</si>
  <si>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</si>
  <si>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</si>
  <si>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</si>
  <si>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</si>
  <si>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</si>
  <si>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</si>
  <si>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</si>
  <si>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</si>
  <si>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</si>
  <si>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</si>
  <si>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</si>
  <si>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</si>
  <si>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</si>
  <si>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</si>
  <si>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</si>
  <si>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</si>
  <si>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</si>
  <si>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</si>
  <si>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</si>
  <si>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</si>
  <si>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</si>
  <si>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</si>
  <si>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</si>
  <si>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</si>
  <si>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</si>
  <si>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</si>
  <si>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</si>
  <si>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</si>
  <si>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</si>
  <si>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</si>
  <si>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</si>
  <si>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</si>
  <si>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</si>
  <si>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</si>
  <si>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</si>
  <si>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</si>
  <si>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</si>
  <si>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</si>
  <si>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</si>
  <si>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</si>
  <si>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</si>
  <si>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</si>
  <si>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</si>
  <si>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</si>
  <si>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</si>
  <si>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</si>
  <si>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</si>
  <si>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</si>
  <si>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</si>
  <si>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</si>
  <si>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</si>
  <si>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</si>
  <si>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</si>
  <si>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</si>
  <si>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</si>
  <si>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</si>
  <si>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</si>
  <si>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</si>
  <si>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</si>
  <si>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</si>
  <si>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</si>
  <si>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</si>
  <si>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</si>
  <si>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</si>
  <si>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</si>
  <si>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</si>
  <si>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</si>
  <si>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</si>
  <si>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</si>
  <si>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</si>
  <si>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</si>
  <si>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</si>
  <si>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</si>
  <si>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</si>
  <si>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</si>
  <si>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</si>
  <si>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</si>
  <si>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</si>
  <si>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</si>
  <si>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</si>
  <si>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</si>
  <si>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</si>
  <si>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</si>
  <si>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</si>
  <si>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</si>
  <si>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</si>
  <si>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</si>
  <si>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</si>
  <si>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</si>
  <si>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</si>
  <si>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</si>
  <si>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</si>
  <si>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</si>
  <si>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</si>
  <si>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</si>
  <si>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</si>
  <si>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</si>
  <si>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</si>
  <si>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</si>
  <si>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</si>
  <si>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</si>
  <si>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</si>
  <si>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</si>
  <si>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</si>
  <si>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</si>
  <si>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</si>
  <si>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</si>
  <si>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</si>
  <si>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</si>
  <si>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</si>
  <si>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</si>
  <si>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</si>
  <si>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</si>
  <si>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</si>
  <si>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</si>
  <si>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</si>
  <si>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</si>
  <si>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</si>
  <si>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</si>
  <si>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</si>
  <si>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</si>
  <si>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</si>
  <si>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</si>
  <si>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</si>
  <si>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</si>
  <si>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</si>
  <si>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</si>
  <si>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</si>
  <si>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</si>
  <si>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</si>
  <si>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</si>
  <si>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</si>
  <si>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</si>
  <si>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</si>
  <si>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</si>
  <si>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</si>
  <si>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</si>
  <si>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</si>
  <si>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</si>
  <si>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</si>
  <si>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</si>
  <si>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</si>
  <si>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</si>
  <si>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</si>
  <si>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</si>
  <si>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</si>
  <si>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</si>
  <si>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</si>
  <si>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</si>
  <si>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</si>
  <si>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</si>
  <si>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</si>
  <si>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</si>
  <si>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</si>
  <si>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</si>
  <si>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</si>
  <si>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</si>
  <si>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</si>
  <si>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</si>
  <si>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</si>
  <si>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</si>
  <si>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</si>
  <si>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</si>
  <si>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</si>
  <si>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</si>
  <si>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</si>
  <si>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</si>
  <si>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</si>
  <si>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</si>
  <si>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</si>
  <si>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</si>
  <si>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</si>
  <si>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</si>
  <si>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</si>
  <si>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</si>
  <si>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</si>
  <si>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</si>
  <si>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</si>
  <si>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</si>
  <si>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</si>
  <si>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</si>
  <si>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</si>
  <si>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</si>
  <si>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</si>
  <si>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</si>
  <si>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</si>
  <si>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</si>
  <si>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</si>
  <si>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</si>
  <si>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</si>
  <si>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</si>
  <si>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</si>
  <si>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</si>
  <si>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</si>
  <si>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</si>
  <si>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</si>
  <si>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</si>
  <si>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</si>
  <si>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</si>
  <si>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</si>
  <si>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</si>
  <si>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</si>
  <si>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</si>
  <si>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</si>
  <si>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</si>
  <si>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</si>
  <si>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</si>
  <si>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</si>
  <si>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</si>
  <si>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</si>
  <si>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</si>
  <si>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</si>
  <si>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</si>
  <si>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</si>
  <si>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</si>
  <si>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</si>
  <si>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</si>
  <si>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</si>
  <si>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</si>
  <si>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</si>
  <si>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</si>
  <si>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</si>
  <si>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</si>
  <si>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</si>
  <si>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</si>
  <si>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</si>
  <si>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</si>
  <si>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</si>
  <si>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</si>
  <si>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</si>
  <si>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</si>
  <si>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</si>
  <si>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</si>
  <si>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</si>
  <si>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</si>
  <si>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</si>
  <si>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</si>
  <si>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</si>
  <si>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</si>
  <si>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</si>
  <si>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</si>
  <si>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</si>
  <si>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</si>
  <si>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</si>
  <si>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</si>
  <si>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</si>
  <si>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</si>
  <si>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</si>
  <si>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</si>
  <si>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</si>
  <si>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</si>
  <si>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</si>
  <si>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</si>
  <si>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</si>
  <si>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</si>
  <si>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</si>
  <si>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</si>
  <si>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</si>
  <si>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</si>
  <si>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</si>
  <si>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</si>
  <si>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</si>
  <si>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</si>
  <si>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</si>
  <si>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</si>
  <si>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</si>
  <si>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</si>
  <si>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</si>
  <si>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</si>
  <si>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</si>
  <si>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</si>
  <si>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</si>
  <si>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</si>
  <si>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</si>
  <si>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</si>
  <si>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</si>
  <si>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</si>
  <si>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</si>
  <si>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</si>
  <si>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</si>
  <si>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</si>
  <si>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</si>
  <si>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</si>
  <si>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</si>
  <si>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</si>
  <si>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</si>
  <si>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</si>
  <si>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</si>
  <si>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</si>
  <si>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</si>
  <si>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</si>
  <si>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</si>
  <si>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</si>
  <si>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</si>
  <si>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</si>
  <si>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</si>
  <si>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</si>
  <si>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</si>
  <si>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</si>
  <si>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</si>
  <si>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</si>
  <si>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</si>
  <si>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</si>
  <si>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</si>
  <si>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</si>
  <si>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</si>
  <si>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</si>
  <si>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</si>
  <si>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</si>
  <si>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</si>
  <si>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</si>
  <si>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</si>
  <si>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</si>
  <si>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</si>
  <si>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</si>
  <si>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</si>
  <si>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</si>
  <si>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</si>
  <si>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</si>
  <si>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</si>
  <si>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</si>
  <si>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</si>
  <si>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</si>
  <si>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</si>
  <si>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</si>
  <si>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</si>
  <si>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</si>
  <si>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</si>
  <si>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</si>
  <si>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</si>
  <si>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</si>
  <si>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</si>
  <si>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</si>
  <si>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</si>
  <si>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</si>
  <si>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</si>
  <si>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</si>
  <si>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</si>
  <si>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</si>
  <si>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</si>
  <si>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</si>
  <si>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</si>
  <si>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</si>
  <si>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</si>
  <si>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</si>
  <si>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</si>
  <si>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</si>
  <si>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</si>
  <si>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</si>
  <si>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</si>
  <si>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</si>
  <si>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</si>
  <si>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</si>
  <si>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</si>
  <si>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</si>
  <si>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</si>
  <si>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</si>
  <si>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</si>
  <si>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</si>
  <si>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</si>
  <si>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</si>
  <si>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</si>
  <si>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</si>
  <si>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</si>
  <si>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</si>
  <si>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</si>
  <si>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</si>
  <si>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</si>
  <si>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</si>
  <si>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</si>
  <si>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</si>
  <si>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</si>
  <si>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</si>
  <si>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</si>
  <si>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</si>
  <si>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</si>
  <si>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</si>
  <si>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</si>
  <si>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</si>
  <si>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</si>
  <si>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</si>
  <si>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</si>
  <si>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</si>
  <si>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</si>
  <si>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</si>
  <si>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</si>
  <si>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</si>
  <si>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</si>
  <si>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</si>
  <si>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</si>
  <si>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</si>
  <si>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</si>
  <si>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</si>
  <si>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</si>
  <si>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</si>
  <si>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</si>
  <si>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</si>
  <si>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</si>
  <si>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</si>
  <si>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</si>
  <si>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</si>
  <si>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</si>
  <si>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</si>
  <si>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</si>
  <si>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</si>
  <si>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</si>
  <si>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</si>
  <si>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</si>
  <si>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</si>
  <si>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</si>
  <si>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</si>
  <si>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</si>
  <si>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</si>
  <si>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</si>
  <si>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</si>
  <si>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</si>
  <si>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</si>
  <si>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</si>
  <si>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</si>
  <si>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</si>
  <si>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</si>
  <si>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</si>
  <si>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</si>
  <si>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</si>
  <si>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</si>
  <si>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</si>
  <si>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</si>
  <si>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</si>
  <si>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</si>
  <si>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</si>
  <si>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</si>
  <si>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</si>
  <si>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</si>
  <si>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</si>
  <si>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</si>
  <si>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</si>
  <si>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</si>
  <si>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</si>
  <si>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</si>
  <si>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</si>
  <si>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</si>
  <si>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</si>
  <si>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</si>
  <si>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</si>
  <si>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</si>
  <si>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</si>
  <si>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</si>
  <si>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</si>
  <si>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</si>
  <si>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</si>
  <si>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</si>
  <si>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</si>
  <si>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</si>
  <si>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</si>
  <si>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</si>
  <si>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</si>
  <si>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</si>
  <si>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</si>
  <si>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</si>
  <si>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</si>
  <si>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</si>
  <si>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</si>
  <si>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</si>
  <si>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</si>
  <si>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</si>
  <si>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</si>
  <si>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</si>
  <si>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</si>
  <si>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</si>
  <si>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</si>
  <si>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</si>
  <si>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</si>
  <si>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</si>
  <si>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</si>
  <si>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</si>
  <si>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</si>
  <si>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</si>
  <si>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</si>
  <si>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</si>
  <si>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</si>
  <si>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</si>
  <si>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</si>
  <si>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</si>
  <si>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</si>
  <si>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</si>
  <si>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</si>
  <si>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</si>
  <si>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</si>
  <si>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</si>
  <si>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</si>
  <si>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</si>
  <si>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</si>
  <si>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</si>
  <si>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</si>
  <si>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</si>
  <si>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</si>
  <si>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</si>
  <si>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</si>
  <si>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</si>
  <si>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</si>
  <si>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</si>
  <si>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</si>
  <si>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</si>
  <si>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</si>
  <si>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</si>
  <si>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</si>
  <si>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</si>
  <si>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</si>
  <si>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</si>
  <si>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</si>
  <si>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</si>
  <si>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</si>
  <si>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</si>
  <si>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</si>
  <si>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</si>
  <si>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</si>
  <si>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</si>
  <si>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</si>
  <si>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</si>
  <si>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</si>
  <si>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</si>
  <si>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</si>
  <si>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</si>
  <si>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</si>
  <si>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</si>
  <si>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</si>
  <si>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</si>
  <si>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</si>
  <si>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</si>
  <si>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</si>
  <si>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</si>
  <si>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</si>
  <si>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</si>
  <si>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</si>
  <si>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</si>
  <si>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</si>
  <si>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</si>
  <si>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</si>
  <si>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</si>
  <si>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</si>
  <si>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</si>
  <si>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</si>
  <si>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</si>
  <si>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</si>
  <si>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</si>
  <si>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</si>
  <si>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</si>
  <si>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</si>
  <si>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</si>
  <si>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</si>
  <si>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</si>
  <si>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</si>
  <si>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</si>
  <si>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</si>
  <si>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</si>
  <si>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</si>
  <si>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</si>
  <si>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</si>
  <si>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</si>
  <si>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</si>
  <si>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</si>
  <si>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</si>
  <si>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</si>
  <si>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</si>
  <si>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</si>
  <si>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</si>
  <si>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</si>
  <si>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</si>
  <si>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</si>
  <si>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</si>
  <si>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</si>
  <si>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</si>
  <si>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</si>
  <si>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</si>
  <si>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</si>
  <si>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</si>
  <si>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</si>
  <si>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</si>
  <si>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</si>
  <si>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</si>
  <si>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</si>
  <si>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</si>
  <si>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</si>
  <si>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</si>
  <si>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</si>
  <si>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</si>
  <si>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</si>
  <si>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</si>
  <si>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</si>
  <si>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</si>
  <si>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</si>
  <si>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</si>
  <si>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</si>
  <si>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</si>
  <si>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</si>
  <si>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</si>
  <si>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</si>
  <si>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</si>
  <si>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</si>
  <si>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</si>
  <si>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</si>
  <si>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</si>
  <si>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</si>
  <si>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</si>
  <si>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</si>
  <si>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</si>
  <si>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</si>
  <si>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</si>
  <si>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</si>
  <si>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</si>
  <si>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</si>
  <si>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</si>
  <si>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</si>
  <si>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</si>
  <si>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</si>
  <si>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</si>
  <si>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</si>
  <si>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</si>
  <si>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</si>
  <si>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</si>
  <si>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</si>
  <si>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</si>
  <si>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</si>
  <si>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</si>
  <si>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</si>
  <si>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</si>
  <si>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</si>
  <si>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</si>
  <si>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</si>
  <si>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</si>
  <si>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</si>
  <si>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</si>
  <si>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</si>
  <si>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</si>
  <si>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</si>
  <si>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</si>
  <si>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</si>
  <si>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</si>
  <si>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</si>
  <si>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</si>
  <si>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</si>
  <si>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</si>
  <si>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</si>
  <si>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</si>
  <si>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</si>
  <si>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</si>
  <si>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</si>
  <si>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</si>
  <si>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</si>
  <si>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</si>
  <si>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</si>
  <si>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</si>
  <si>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</si>
  <si>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</si>
  <si>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</si>
  <si>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</si>
  <si>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</si>
  <si>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</si>
  <si>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</si>
  <si>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</si>
  <si>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</si>
  <si>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</si>
  <si>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</si>
  <si>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</si>
  <si>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</si>
  <si>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</si>
  <si>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</si>
  <si>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</si>
  <si>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</si>
  <si>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</si>
  <si>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</si>
  <si>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</si>
  <si>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</si>
  <si>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</si>
  <si>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</si>
  <si>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</si>
  <si>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</si>
  <si>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</si>
  <si>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</si>
  <si>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</si>
  <si>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</si>
  <si>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</si>
  <si>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</si>
  <si>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</si>
  <si>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</si>
  <si>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</si>
  <si>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</si>
  <si>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</si>
  <si>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</si>
  <si>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</si>
  <si>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</si>
  <si>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</si>
  <si>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</si>
  <si>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</si>
  <si>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</si>
  <si>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</si>
  <si>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</si>
  <si>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</si>
  <si>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</si>
  <si>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</si>
  <si>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</si>
  <si>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</si>
  <si>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</si>
  <si>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</si>
  <si>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</si>
  <si>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</si>
  <si>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</si>
  <si>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</si>
  <si>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</si>
  <si>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</si>
  <si>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</si>
  <si>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</si>
  <si>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</si>
  <si>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</si>
  <si>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</si>
  <si>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</si>
  <si>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</si>
  <si>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</si>
  <si>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</si>
  <si>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</si>
  <si>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</si>
  <si>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</si>
  <si>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</si>
  <si>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</si>
  <si>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</si>
  <si>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</si>
  <si>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</si>
  <si>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</si>
  <si>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</si>
  <si>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</si>
  <si>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</si>
  <si>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</si>
  <si>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</si>
  <si>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</si>
  <si>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</si>
  <si>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</si>
  <si>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</si>
  <si>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</si>
  <si>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</si>
  <si>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</si>
  <si>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</si>
  <si>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</si>
  <si>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</si>
  <si>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</si>
  <si>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</si>
  <si>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</si>
  <si>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</si>
  <si>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</si>
  <si>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</si>
  <si>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</si>
  <si>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</si>
  <si>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</si>
  <si>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</si>
  <si>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</si>
  <si>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</si>
  <si>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</si>
  <si>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</si>
  <si>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</si>
  <si>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</si>
  <si>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</si>
  <si>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</si>
  <si>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</si>
  <si>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</si>
  <si>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</si>
  <si>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</si>
  <si>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</si>
  <si>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</si>
  <si>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</si>
  <si>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</si>
  <si>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</si>
  <si>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</si>
  <si>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</si>
  <si>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</si>
  <si>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</si>
  <si>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</si>
  <si>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</si>
  <si>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</si>
  <si>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</si>
  <si>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</si>
  <si>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</si>
  <si>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</si>
  <si>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</si>
  <si>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</si>
  <si>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</si>
  <si>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</si>
  <si>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</si>
  <si>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</si>
  <si>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</si>
  <si>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</si>
  <si>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</si>
  <si>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</si>
  <si>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</si>
  <si>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</si>
  <si>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</si>
  <si>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</si>
  <si>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</si>
  <si>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</si>
  <si>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</si>
  <si>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</si>
  <si>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</si>
  <si>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</si>
  <si>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</si>
  <si>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</si>
  <si>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</si>
  <si>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</si>
  <si>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</si>
  <si>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</si>
  <si>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</si>
  <si>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</si>
  <si>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</si>
  <si>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</si>
  <si>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</si>
  <si>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</si>
  <si>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</si>
  <si>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</si>
  <si>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</si>
  <si>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</si>
  <si>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</si>
  <si>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</si>
  <si>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</si>
  <si>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</si>
  <si>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</si>
  <si>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</si>
  <si>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</si>
  <si>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</si>
  <si>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</si>
  <si>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</si>
  <si>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</si>
  <si>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</si>
  <si>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</si>
  <si>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</si>
  <si>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</si>
  <si>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</si>
  <si>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</si>
  <si>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</si>
  <si>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</si>
  <si>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</si>
  <si>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</si>
  <si>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</si>
  <si>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</si>
  <si>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</si>
  <si>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</si>
  <si>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</si>
  <si>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</si>
  <si>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</si>
  <si>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</si>
  <si>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</si>
  <si>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</si>
  <si>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</si>
  <si>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</si>
  <si>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</si>
  <si>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</si>
  <si>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</si>
  <si>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</si>
  <si>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</si>
  <si>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</si>
  <si>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</si>
  <si>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</si>
  <si>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</si>
  <si>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</si>
  <si>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</si>
  <si>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</si>
  <si>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</si>
  <si>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</si>
  <si>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</si>
  <si>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</si>
  <si>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</si>
  <si>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</si>
  <si>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</si>
  <si>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</si>
  <si>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</si>
  <si>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</si>
  <si>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</si>
  <si>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</si>
  <si>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</si>
  <si>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</si>
  <si>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</si>
  <si>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</si>
  <si>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</si>
  <si>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</si>
  <si>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</si>
  <si>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</si>
  <si>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</si>
  <si>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</si>
  <si>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</si>
  <si>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</si>
  <si>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</si>
  <si>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</si>
  <si>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</si>
  <si>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</si>
  <si>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</si>
  <si>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</si>
  <si>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</si>
  <si>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</si>
  <si>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</si>
  <si>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</si>
  <si>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</si>
  <si>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</si>
  <si>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</si>
  <si>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</si>
  <si>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</si>
  <si>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</si>
  <si>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</si>
  <si>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</si>
  <si>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</si>
  <si>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</si>
  <si>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</si>
  <si>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</si>
  <si>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</si>
  <si>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</si>
  <si>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</si>
  <si>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</si>
  <si>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</si>
  <si>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</si>
  <si>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</si>
  <si>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</si>
  <si>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</si>
  <si>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</si>
  <si>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</si>
  <si>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</si>
  <si>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</si>
  <si>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</si>
  <si>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</si>
  <si>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</si>
  <si>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</si>
  <si>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</si>
  <si>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</si>
  <si>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</si>
  <si>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</si>
  <si>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</si>
  <si>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</si>
  <si>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</si>
  <si>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</si>
  <si>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</si>
  <si>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</si>
  <si>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</si>
  <si>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</si>
  <si>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</si>
  <si>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</si>
  <si>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</si>
  <si>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</si>
  <si>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</si>
  <si>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</si>
  <si>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</si>
  <si>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</si>
  <si>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</si>
  <si>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</si>
  <si>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</si>
  <si>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</si>
  <si>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</si>
  <si>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</si>
  <si>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</si>
  <si>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</si>
  <si>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</si>
  <si>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</si>
  <si>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</si>
  <si>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</si>
  <si>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</si>
  <si>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</si>
  <si>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</si>
  <si>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</si>
  <si>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</si>
  <si>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</si>
  <si>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</si>
  <si>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</si>
  <si>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</si>
  <si>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</si>
  <si>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</si>
  <si>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</si>
  <si>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</si>
  <si>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</si>
  <si>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</si>
  <si>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</si>
  <si>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</si>
  <si>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</si>
  <si>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</si>
  <si>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</si>
  <si>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</si>
  <si>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</si>
  <si>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</si>
  <si>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</si>
  <si>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</si>
  <si>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</si>
  <si>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</si>
  <si>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</si>
  <si>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</si>
  <si>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</si>
  <si>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</si>
  <si>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</si>
  <si>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</si>
  <si>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</si>
  <si>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</si>
  <si>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</si>
  <si>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</si>
  <si>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</si>
  <si>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</si>
  <si>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</si>
  <si>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</si>
  <si>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</si>
  <si>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</si>
  <si>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</si>
  <si>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</si>
  <si>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</si>
  <si>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</si>
  <si>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</si>
  <si>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</si>
  <si>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</si>
  <si>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</si>
  <si>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</si>
  <si>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</si>
  <si>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</si>
  <si>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</si>
  <si>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</si>
  <si>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</si>
  <si>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</si>
  <si>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</si>
  <si>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</si>
  <si>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</si>
  <si>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</si>
  <si>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</si>
  <si>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</si>
  <si>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</si>
  <si>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</si>
  <si>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</si>
  <si>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</si>
  <si>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</si>
  <si>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</si>
  <si>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</si>
  <si>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</si>
  <si>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</si>
  <si>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</si>
  <si>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</si>
  <si>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</si>
  <si>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</si>
  <si>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</si>
  <si>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</si>
  <si>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</si>
  <si>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</si>
  <si>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</si>
  <si>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</si>
  <si>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</si>
  <si>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</si>
  <si>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</si>
  <si>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</si>
  <si>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</si>
  <si>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</si>
  <si>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</si>
  <si>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</si>
  <si>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</si>
  <si>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</si>
  <si>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</si>
  <si>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</si>
  <si>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</si>
  <si>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</si>
  <si>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</si>
  <si>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</si>
  <si>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</si>
  <si>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</si>
  <si>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</si>
  <si>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</si>
  <si>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</si>
  <si>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</si>
  <si>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</si>
  <si>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</si>
  <si>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</si>
  <si>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</si>
  <si>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</si>
  <si>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</si>
  <si>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</si>
  <si>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</si>
  <si>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</si>
  <si>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</si>
  <si>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</si>
  <si>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</si>
  <si>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</si>
  <si>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</si>
  <si>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</si>
  <si>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</si>
  <si>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</si>
  <si>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</si>
  <si>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</si>
  <si>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</si>
  <si>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</si>
  <si>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</si>
  <si>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</si>
  <si>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</si>
  <si>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</si>
  <si>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</si>
  <si>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</si>
  <si>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</si>
  <si>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</si>
  <si>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</si>
  <si>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</si>
  <si>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</si>
  <si>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</si>
  <si>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</si>
  <si>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</si>
  <si>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</si>
  <si>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</si>
  <si>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</si>
  <si>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</si>
  <si>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</si>
  <si>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</si>
  <si>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</si>
  <si>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</si>
  <si>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</si>
  <si>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</si>
  <si>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</si>
  <si>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</si>
  <si>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</si>
  <si>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</si>
  <si>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</si>
  <si>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</si>
  <si>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</si>
  <si>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</si>
  <si>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</si>
  <si>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</si>
  <si>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</si>
  <si>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</si>
  <si>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</si>
  <si>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</si>
  <si>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</si>
  <si>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</si>
  <si>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</si>
  <si>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</si>
  <si>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</si>
  <si>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</si>
  <si>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</si>
  <si>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</si>
  <si>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</si>
  <si>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</si>
  <si>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</si>
  <si>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</si>
  <si>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</si>
  <si>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</si>
  <si>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</si>
  <si>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</si>
  <si>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</si>
  <si>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</si>
  <si>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</si>
  <si>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</si>
  <si>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</si>
  <si>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</si>
  <si>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</si>
  <si>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</si>
  <si>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</si>
  <si>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</si>
  <si>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</si>
  <si>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</si>
  <si>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</si>
  <si>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</si>
  <si>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</si>
  <si>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</si>
  <si>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</si>
  <si>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</si>
  <si>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</si>
  <si>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</si>
  <si>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</si>
  <si>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</si>
  <si>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</si>
  <si>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</si>
  <si>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</si>
  <si>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</si>
  <si>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</si>
  <si>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</si>
  <si>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</si>
  <si>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</si>
  <si>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</si>
  <si>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</si>
  <si>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</si>
  <si>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</si>
  <si>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</si>
  <si>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</si>
  <si>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</si>
  <si>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</si>
  <si>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</si>
  <si>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</si>
  <si>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</si>
  <si>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</si>
  <si>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</si>
  <si>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</si>
  <si>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</si>
  <si>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</si>
  <si>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</si>
  <si>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</si>
  <si>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</si>
  <si>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</si>
  <si>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</si>
  <si>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</si>
  <si>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</si>
  <si>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</si>
  <si>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</si>
  <si>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</si>
  <si>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</si>
  <si>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</si>
  <si>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</si>
  <si>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</si>
  <si>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</si>
  <si>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</si>
  <si>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</si>
  <si>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</si>
  <si>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</si>
  <si>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</si>
  <si>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</si>
  <si>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</si>
  <si>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</si>
  <si>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</si>
  <si>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</si>
  <si>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</si>
  <si>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</si>
  <si>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</si>
  <si>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</si>
  <si>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</si>
  <si>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</si>
  <si>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</si>
  <si>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</si>
  <si>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</si>
  <si>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</si>
  <si>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</si>
  <si>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</si>
  <si>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</si>
  <si>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</si>
  <si>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</si>
  <si>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</si>
  <si>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</si>
  <si>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</si>
  <si>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</si>
  <si>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</si>
  <si>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</si>
  <si>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</si>
  <si>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</si>
  <si>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</si>
  <si>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</si>
  <si>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</si>
  <si>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</si>
  <si>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</si>
  <si>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</si>
  <si>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</si>
  <si>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</si>
  <si>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</si>
  <si>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</si>
  <si>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</si>
  <si>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</si>
  <si>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</si>
  <si>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</si>
  <si>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</si>
  <si>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</si>
  <si>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</si>
  <si>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</si>
  <si>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</si>
  <si>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</si>
  <si>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</si>
  <si>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</si>
  <si>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</si>
  <si>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</si>
  <si>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</si>
  <si>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</si>
  <si>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</si>
  <si>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</si>
  <si>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</si>
  <si>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</si>
  <si>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</si>
  <si>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</si>
  <si>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</si>
  <si>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</si>
  <si>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</si>
  <si>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</si>
  <si>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</si>
  <si>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</si>
  <si>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</si>
  <si>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</si>
  <si>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</si>
  <si>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</si>
  <si>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</si>
  <si>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</si>
  <si>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</si>
  <si>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</si>
  <si>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</si>
  <si>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</si>
  <si>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</si>
  <si>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</si>
  <si>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</si>
  <si>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</si>
  <si>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</si>
  <si>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</si>
  <si>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</si>
  <si>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</si>
  <si>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</si>
  <si>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</si>
  <si>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</si>
  <si>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</si>
  <si>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</si>
  <si>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</si>
  <si>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</si>
  <si>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</si>
  <si>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</si>
  <si>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</si>
  <si>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</si>
  <si>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</si>
  <si>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</si>
  <si>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</si>
  <si>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</si>
  <si>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</si>
  <si>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</si>
  <si>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</si>
  <si>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</si>
  <si>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</si>
  <si>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</si>
  <si>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</si>
  <si>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</si>
  <si>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</si>
  <si>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</si>
  <si>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</si>
  <si>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</si>
  <si>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</si>
  <si>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</si>
  <si>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</si>
  <si>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</si>
  <si>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</si>
  <si>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</si>
  <si>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</si>
  <si>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</si>
  <si>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</si>
  <si>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</si>
  <si>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</si>
  <si>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</si>
  <si>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</si>
  <si>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</si>
  <si>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</si>
  <si>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</si>
  <si>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</si>
  <si>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</si>
  <si>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</si>
  <si>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</si>
  <si>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</si>
  <si>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</si>
  <si>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</si>
  <si>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</si>
  <si>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</si>
  <si>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</si>
  <si>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</si>
  <si>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</si>
  <si>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</si>
  <si>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</si>
  <si>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</si>
  <si>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</si>
  <si>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</si>
  <si>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</si>
  <si>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</si>
  <si>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</si>
  <si>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</si>
  <si>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</si>
  <si>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</si>
  <si>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</si>
  <si>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</si>
  <si>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</si>
  <si>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</si>
  <si>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</si>
  <si>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</si>
  <si>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</si>
  <si>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</si>
  <si>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</si>
  <si>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</si>
  <si>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</si>
  <si>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</si>
  <si>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</si>
  <si>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</si>
  <si>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</si>
  <si>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</si>
  <si>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</si>
  <si>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</si>
  <si>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</si>
  <si>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</si>
  <si>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</si>
  <si>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</si>
  <si>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</si>
  <si>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</si>
  <si>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</si>
  <si>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</si>
  <si>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</si>
  <si>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</si>
  <si>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</si>
  <si>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</si>
  <si>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</si>
  <si>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</si>
  <si>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</si>
  <si>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</si>
  <si>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</si>
  <si>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</si>
  <si>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</si>
  <si>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</si>
  <si>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</si>
  <si>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</si>
  <si>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</si>
  <si>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</si>
  <si>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</si>
  <si>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</si>
  <si>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</si>
  <si>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</si>
  <si>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</si>
  <si>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</si>
  <si>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</si>
  <si>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</si>
  <si>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</si>
  <si>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</si>
  <si>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</si>
  <si>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</si>
  <si>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</si>
  <si>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</si>
  <si>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</si>
  <si>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</si>
  <si>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</si>
  <si>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</si>
  <si>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</si>
  <si>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</si>
  <si>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</si>
  <si>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</si>
  <si>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</si>
  <si>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</si>
  <si>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</si>
  <si>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</si>
  <si>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</si>
  <si>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</si>
  <si>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</si>
  <si>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</si>
  <si>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</si>
  <si>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</si>
  <si>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</si>
  <si>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</si>
  <si>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</si>
  <si>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</si>
  <si>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</si>
  <si>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</si>
  <si>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</si>
  <si>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</si>
  <si>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</si>
  <si>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</si>
  <si>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</si>
  <si>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</si>
  <si>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</si>
  <si>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</si>
  <si>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</si>
  <si>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</si>
  <si>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</si>
  <si>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</si>
  <si>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</si>
  <si>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</si>
  <si>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</si>
  <si>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</si>
  <si>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</si>
  <si>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</si>
  <si>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</si>
  <si>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</si>
  <si>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</si>
  <si>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</si>
  <si>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</si>
  <si>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</si>
  <si>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</si>
  <si>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</si>
  <si>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</si>
  <si>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</si>
  <si>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</si>
  <si>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</si>
  <si>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</si>
  <si>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</si>
  <si>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</si>
  <si>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</si>
  <si>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</si>
  <si>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</si>
  <si>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</si>
  <si>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</si>
  <si>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</si>
  <si>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</si>
  <si>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</si>
  <si>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</si>
  <si>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</si>
  <si>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</si>
  <si>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</si>
  <si>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</si>
  <si>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</si>
  <si>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</si>
  <si>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</si>
  <si>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</si>
  <si>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</si>
  <si>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</si>
  <si>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</si>
  <si>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</si>
  <si>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</si>
  <si>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</si>
  <si>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</si>
  <si>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</si>
  <si>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</si>
  <si>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</si>
  <si>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</si>
  <si>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</si>
  <si>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</si>
  <si>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</si>
  <si>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</si>
  <si>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</si>
  <si>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</si>
  <si>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</si>
  <si>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</si>
  <si>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</si>
  <si>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</si>
  <si>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</si>
  <si>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</si>
  <si>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</si>
  <si>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</si>
  <si>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</si>
  <si>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</si>
  <si>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</si>
  <si>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</si>
  <si>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</si>
  <si>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</si>
  <si>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</si>
  <si>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</si>
  <si>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</si>
  <si>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</si>
  <si>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</si>
  <si>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</si>
  <si>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</si>
  <si>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</si>
  <si>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</si>
  <si>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</si>
  <si>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</si>
  <si>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</si>
  <si>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</si>
  <si>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</si>
  <si>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</si>
  <si>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</si>
  <si>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</si>
  <si>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</si>
  <si>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</si>
  <si>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</si>
  <si>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</si>
  <si>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</si>
  <si>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</si>
  <si>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</si>
  <si>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</si>
  <si>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</si>
  <si>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</si>
  <si>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</si>
  <si>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</si>
  <si>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</si>
  <si>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</si>
  <si>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</si>
  <si>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</si>
  <si>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</si>
  <si>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</si>
  <si>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</si>
  <si>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</si>
  <si>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</si>
  <si>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</si>
  <si>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</si>
  <si>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</si>
  <si>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</si>
  <si>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</si>
  <si>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</si>
  <si>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</si>
  <si>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</si>
  <si>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</si>
  <si>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</si>
  <si>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</si>
  <si>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</si>
  <si>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</si>
  <si>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</si>
  <si>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</si>
  <si>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</si>
  <si>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</si>
  <si>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</si>
  <si>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</si>
  <si>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</si>
  <si>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</si>
  <si>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</si>
  <si>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</si>
  <si>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</si>
  <si>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</si>
  <si>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</si>
  <si>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</si>
  <si>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</si>
  <si>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</si>
  <si>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</si>
  <si>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</si>
  <si>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</si>
  <si>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</si>
  <si>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</si>
  <si>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</si>
  <si>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</si>
  <si>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</si>
  <si>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</si>
  <si>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</si>
  <si>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</si>
  <si>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</si>
  <si>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</si>
  <si>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</si>
  <si>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</si>
  <si>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</si>
  <si>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</si>
  <si>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</si>
  <si>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</si>
  <si>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</si>
  <si>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</si>
  <si>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</si>
  <si>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</si>
  <si>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</si>
  <si>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</si>
  <si>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</si>
  <si>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</si>
  <si>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</si>
  <si>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</si>
  <si>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</si>
  <si>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</si>
  <si>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</si>
  <si>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</si>
  <si>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</si>
  <si>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</si>
  <si>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</si>
  <si>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</si>
  <si>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</si>
  <si>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</si>
  <si>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</si>
  <si>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</si>
  <si>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</si>
  <si>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</si>
  <si>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</si>
  <si>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</si>
  <si>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</si>
  <si>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</si>
  <si>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</si>
  <si>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</si>
  <si>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</si>
  <si>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</si>
  <si>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</si>
  <si>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</si>
  <si>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</si>
  <si>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</si>
  <si>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</si>
  <si>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</si>
  <si>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</si>
  <si>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</si>
  <si>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</si>
  <si>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</si>
  <si>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</si>
  <si>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</si>
  <si>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</si>
  <si>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</si>
  <si>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</si>
  <si>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</si>
  <si>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</si>
  <si>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</si>
  <si>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</si>
  <si>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</si>
  <si>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</si>
  <si>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</si>
  <si>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</si>
  <si>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</si>
  <si>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</si>
  <si>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</si>
  <si>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</si>
  <si>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</si>
  <si>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</si>
  <si>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</si>
  <si>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</si>
  <si>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</si>
  <si>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</si>
  <si>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</si>
  <si>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</si>
  <si>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</si>
  <si>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</si>
  <si>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</si>
  <si>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</si>
  <si>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</si>
  <si>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</si>
  <si>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</si>
  <si>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</si>
  <si>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</si>
  <si>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</si>
  <si>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</si>
  <si>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</si>
  <si>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</si>
  <si>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</si>
  <si>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</si>
  <si>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</si>
  <si>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</si>
  <si>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</si>
  <si>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</si>
  <si>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</si>
  <si>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</si>
  <si>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</si>
  <si>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</si>
  <si>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</si>
  <si>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</si>
  <si>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</si>
  <si>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</si>
  <si>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</si>
  <si>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</si>
  <si>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</si>
  <si>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</si>
  <si>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</si>
  <si>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</si>
  <si>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</si>
  <si>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</si>
  <si>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</si>
  <si>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</si>
  <si>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</si>
  <si>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</si>
  <si>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</si>
  <si>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</si>
  <si>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</si>
  <si>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</si>
  <si>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</si>
  <si>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</si>
  <si>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</si>
  <si>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</si>
  <si>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</si>
  <si>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</si>
  <si>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</si>
  <si>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</si>
  <si>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</si>
  <si>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</si>
  <si>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</si>
  <si>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</si>
  <si>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</si>
  <si>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</si>
  <si>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</si>
  <si>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</si>
  <si>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</si>
  <si>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</si>
  <si>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</si>
  <si>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</si>
  <si>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</si>
  <si>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</si>
  <si>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</si>
  <si>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</si>
  <si>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</si>
  <si>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</si>
  <si>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</si>
  <si>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</si>
  <si>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</si>
  <si>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</si>
  <si>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</si>
  <si>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</si>
  <si>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</si>
  <si>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</si>
  <si>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</si>
  <si>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</si>
  <si>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</si>
  <si>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</si>
  <si>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</si>
  <si>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</si>
  <si>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</si>
  <si>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</si>
  <si>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</si>
  <si>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</si>
  <si>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</si>
  <si>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</si>
  <si>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</si>
  <si>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</si>
  <si>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</si>
  <si>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</si>
  <si>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</si>
  <si>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</si>
  <si>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</si>
  <si>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</si>
  <si>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</si>
  <si>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</si>
  <si>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</si>
  <si>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</si>
  <si>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</si>
  <si>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</si>
  <si>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</si>
  <si>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</si>
  <si>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</si>
  <si>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</si>
  <si>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</si>
  <si>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</si>
  <si>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</si>
  <si>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</si>
  <si>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</si>
  <si>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</si>
  <si>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</si>
  <si>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</si>
  <si>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</si>
  <si>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</si>
  <si>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</si>
  <si>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</si>
  <si>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</si>
  <si>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</si>
  <si>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</si>
  <si>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</si>
  <si>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</si>
  <si>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</si>
  <si>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</si>
  <si>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</si>
  <si>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</si>
  <si>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</si>
  <si>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</si>
  <si>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</si>
  <si>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</si>
  <si>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</si>
  <si>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</si>
  <si>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</si>
  <si>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</si>
  <si>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</si>
  <si>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</si>
  <si>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</si>
  <si>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</si>
  <si>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</si>
  <si>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</si>
  <si>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</si>
  <si>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</si>
  <si>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</si>
  <si>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</si>
  <si>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</si>
  <si>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</si>
  <si>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</si>
  <si>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</si>
  <si>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</si>
  <si>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</si>
  <si>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</si>
  <si>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</si>
  <si>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</si>
  <si>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</si>
  <si>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</si>
  <si>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</si>
  <si>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</si>
  <si>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</si>
  <si>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</si>
  <si>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</si>
  <si>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</si>
  <si>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</si>
  <si>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</si>
  <si>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</si>
  <si>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</si>
  <si>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</si>
  <si>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</si>
  <si>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</si>
  <si>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</si>
  <si>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</si>
  <si>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</si>
  <si>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</si>
  <si>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</si>
  <si>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</si>
  <si>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</si>
  <si>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</si>
  <si>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</si>
  <si>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</si>
  <si>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</si>
  <si>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</si>
  <si>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</si>
  <si>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</si>
  <si>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</si>
  <si>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</si>
  <si>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</si>
  <si>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</si>
  <si>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</si>
  <si>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</si>
  <si>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</si>
  <si>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</si>
  <si>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</si>
  <si>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</si>
  <si>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</si>
  <si>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</si>
  <si>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</si>
  <si>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</si>
  <si>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</si>
  <si>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</si>
  <si>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</si>
  <si>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</si>
  <si>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</si>
  <si>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</si>
  <si>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</si>
  <si>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</si>
  <si>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</si>
  <si>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</si>
  <si>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</si>
  <si>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</si>
  <si>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</si>
  <si>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</si>
  <si>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</si>
  <si>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</si>
  <si>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</si>
  <si>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</si>
  <si>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</si>
  <si>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</si>
  <si>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</si>
  <si>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</si>
  <si>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</si>
  <si>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</si>
  <si>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</si>
  <si>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</si>
  <si>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</si>
  <si>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</si>
  <si>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</si>
  <si>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</si>
  <si>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</si>
  <si>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</si>
  <si>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</si>
  <si>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</si>
  <si>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</si>
  <si>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</si>
  <si>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</si>
  <si>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</si>
  <si>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</si>
  <si>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</si>
  <si>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</si>
  <si>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</si>
  <si>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</si>
  <si>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</si>
  <si>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</si>
  <si>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</si>
  <si>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</si>
  <si>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</si>
  <si>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</si>
  <si>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</si>
  <si>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</si>
  <si>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</si>
  <si>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</si>
  <si>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</si>
  <si>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</si>
  <si>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</si>
  <si>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</si>
  <si>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</si>
  <si>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</si>
  <si>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</si>
  <si>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</si>
  <si>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</si>
  <si>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</si>
  <si>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</si>
  <si>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</si>
  <si>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</si>
  <si>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</si>
  <si>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</si>
  <si>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</si>
  <si>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</si>
  <si>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</si>
  <si>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</si>
  <si>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</si>
  <si>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</si>
  <si>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</si>
  <si>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</si>
  <si>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</si>
  <si>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</si>
  <si>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</si>
  <si>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</si>
  <si>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</si>
  <si>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</si>
  <si>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</si>
  <si>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</si>
  <si>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</si>
  <si>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</si>
  <si>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</si>
  <si>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</si>
  <si>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</si>
  <si>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</si>
  <si>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</si>
  <si>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</si>
  <si>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</si>
  <si>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</si>
  <si>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</si>
  <si>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</si>
  <si>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</si>
  <si>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</si>
  <si>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</si>
  <si>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</si>
  <si>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</si>
  <si>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</si>
  <si>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</si>
  <si>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</si>
  <si>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</si>
  <si>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</si>
  <si>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</si>
  <si>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</si>
  <si>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</si>
  <si>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</si>
  <si>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</si>
  <si>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</si>
  <si>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</si>
  <si>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</si>
  <si>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</si>
  <si>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</si>
  <si>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</si>
  <si>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</si>
  <si>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</si>
  <si>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</si>
  <si>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</si>
  <si>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</si>
  <si>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</si>
  <si>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</si>
  <si>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</si>
  <si>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</si>
  <si>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</si>
  <si>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</si>
  <si>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</si>
  <si>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</si>
  <si>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</si>
  <si>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</si>
  <si>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</si>
  <si>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</si>
  <si>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</si>
  <si>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</si>
  <si>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</si>
  <si>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</si>
  <si>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</si>
  <si>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</si>
  <si>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</si>
  <si>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</si>
  <si>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</si>
  <si>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</si>
  <si>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</si>
  <si>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</si>
  <si>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</si>
  <si>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</si>
  <si>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</si>
  <si>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</si>
  <si>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</si>
  <si>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</si>
  <si>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</si>
  <si>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</si>
  <si>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</si>
  <si>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</si>
  <si>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</si>
  <si>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</si>
  <si>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</si>
  <si>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</si>
  <si>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</si>
  <si>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</si>
  <si>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</si>
  <si>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</si>
  <si>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</si>
  <si>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</si>
  <si>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</si>
  <si>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</si>
  <si>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</si>
  <si>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</si>
  <si>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</si>
  <si>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</si>
  <si>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</si>
  <si>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</si>
  <si>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</si>
  <si>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</si>
  <si>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</si>
  <si>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</si>
  <si>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</si>
  <si>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</si>
  <si>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</si>
  <si>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</si>
  <si>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</si>
  <si>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</si>
  <si>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</si>
  <si>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</si>
  <si>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</si>
  <si>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</si>
  <si>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</si>
  <si>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</si>
  <si>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</si>
  <si>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</si>
  <si>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</si>
  <si>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</si>
  <si>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</si>
  <si>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</si>
  <si>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</si>
  <si>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</si>
  <si>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</si>
  <si>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</si>
  <si>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</si>
  <si>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</si>
  <si>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</si>
  <si>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</si>
  <si>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</si>
  <si>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</si>
  <si>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</si>
  <si>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</si>
  <si>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</si>
  <si>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</si>
  <si>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</si>
  <si>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</si>
  <si>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</si>
  <si>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</si>
  <si>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</si>
  <si>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</si>
  <si>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</si>
  <si>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</si>
  <si>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</si>
  <si>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</si>
  <si>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</si>
  <si>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</si>
  <si>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</si>
  <si>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</si>
  <si>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</si>
  <si>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</si>
  <si>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</si>
  <si>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</si>
  <si>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</si>
  <si>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</si>
  <si>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</si>
  <si>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</si>
  <si>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</si>
  <si>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</si>
  <si>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</si>
  <si>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</si>
  <si>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</si>
  <si>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</si>
  <si>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</si>
  <si>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</si>
  <si>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</si>
  <si>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</si>
  <si>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</si>
  <si>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</si>
  <si>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</si>
  <si>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</si>
  <si>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</si>
  <si>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</si>
  <si>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</si>
  <si>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</si>
  <si>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</si>
  <si>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</si>
  <si>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</si>
  <si>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</si>
  <si>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</si>
  <si>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</si>
  <si>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</si>
  <si>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</si>
  <si>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</si>
  <si>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</si>
  <si>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</si>
  <si>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</si>
  <si>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</si>
  <si>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</si>
  <si>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</si>
  <si>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</si>
  <si>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</si>
  <si>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</si>
  <si>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</si>
  <si>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</si>
  <si>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</si>
  <si>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</si>
  <si>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</si>
  <si>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</si>
  <si>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</si>
  <si>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</si>
  <si>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</si>
  <si>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</si>
  <si>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</si>
  <si>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</si>
  <si>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</si>
  <si>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</si>
  <si>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</si>
  <si>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</si>
  <si>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</si>
  <si>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</si>
  <si>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</si>
  <si>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</si>
  <si>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</si>
  <si>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</si>
  <si>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</si>
  <si>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</si>
  <si>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</si>
  <si>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</si>
  <si>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</si>
  <si>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</si>
  <si>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</si>
  <si>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</si>
  <si>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</si>
  <si>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</si>
  <si>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</si>
  <si>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</si>
  <si>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</si>
  <si>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</si>
  <si>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</si>
  <si>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</si>
  <si>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</si>
  <si>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</si>
  <si>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</si>
  <si>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</si>
  <si>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</si>
  <si>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</si>
  <si>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</si>
  <si>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</si>
  <si>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</si>
  <si>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</si>
  <si>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</si>
  <si>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</si>
  <si>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</si>
  <si>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</si>
  <si>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</si>
  <si>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</si>
  <si>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</si>
  <si>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</si>
  <si>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</si>
  <si>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</si>
  <si>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</si>
  <si>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</si>
  <si>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</si>
  <si>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</si>
  <si>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</si>
  <si>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</si>
  <si>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</si>
  <si>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</si>
  <si>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</si>
  <si>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</si>
  <si>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</si>
  <si>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</si>
  <si>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</si>
  <si>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</si>
  <si>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</si>
  <si>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</si>
  <si>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</si>
  <si>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</si>
  <si>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</si>
  <si>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</si>
  <si>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</si>
  <si>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</si>
  <si>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</si>
  <si>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</si>
  <si>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</si>
  <si>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</si>
  <si>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</si>
  <si>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</si>
  <si>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</si>
  <si>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</si>
  <si>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</si>
  <si>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</si>
  <si>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</si>
  <si>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</si>
  <si>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</si>
  <si>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</si>
  <si>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</si>
  <si>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</si>
  <si>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</si>
  <si>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</si>
  <si>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</si>
  <si>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</si>
  <si>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</si>
  <si>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</si>
  <si>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</si>
  <si>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</si>
  <si>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</si>
  <si>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</si>
  <si>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</si>
  <si>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</si>
  <si>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</si>
  <si>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</si>
  <si>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</si>
  <si>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</si>
  <si>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</si>
  <si>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</si>
  <si>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</si>
  <si>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</si>
  <si>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</si>
  <si>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</si>
  <si>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</si>
  <si>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</si>
  <si>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</si>
  <si>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</si>
  <si>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</si>
  <si>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</si>
  <si>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</si>
  <si>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</si>
  <si>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</si>
  <si>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</si>
  <si>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</si>
  <si>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</si>
  <si>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</si>
  <si>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</si>
  <si>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</si>
  <si>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</si>
  <si>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</si>
  <si>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</si>
  <si>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</si>
  <si>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</si>
  <si>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</si>
  <si>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</si>
  <si>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</si>
  <si>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</si>
  <si>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</si>
  <si>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</si>
  <si>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</si>
  <si>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</si>
  <si>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</si>
  <si>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</si>
  <si>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</si>
  <si>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</si>
  <si>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</si>
  <si>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</si>
  <si>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</si>
  <si>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</si>
  <si>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</si>
  <si>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</si>
  <si>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</si>
  <si>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</si>
  <si>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</si>
  <si>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</si>
  <si>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</si>
  <si>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</si>
  <si>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</si>
  <si>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</si>
  <si>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</si>
  <si>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</si>
  <si>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</si>
  <si>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</si>
  <si>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</si>
  <si>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</si>
  <si>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</si>
  <si>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</si>
  <si>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</si>
  <si>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</si>
  <si>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</si>
  <si>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</si>
  <si>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</si>
  <si>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</si>
  <si>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</si>
  <si>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</si>
  <si>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</si>
  <si>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</si>
  <si>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</si>
  <si>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</si>
  <si>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</si>
  <si>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</si>
  <si>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</si>
  <si>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</si>
  <si>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</si>
  <si>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</si>
  <si>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</si>
  <si>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</si>
  <si>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</si>
  <si>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</si>
  <si>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</si>
  <si>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</si>
  <si>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</si>
  <si>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</si>
  <si>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</si>
  <si>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</si>
  <si>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</si>
  <si>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</si>
  <si>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</si>
  <si>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</si>
  <si>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</si>
  <si>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</si>
  <si>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</si>
  <si>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</si>
  <si>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</si>
  <si>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</si>
  <si>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</si>
  <si>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</si>
  <si>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</si>
  <si>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</si>
  <si>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</si>
  <si>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</si>
  <si>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</si>
  <si>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</si>
  <si>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</si>
  <si>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</si>
  <si>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</si>
  <si>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</si>
  <si>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</si>
  <si>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</si>
  <si>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</si>
  <si>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</si>
  <si>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</si>
  <si>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</si>
  <si>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</si>
  <si>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</si>
  <si>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</si>
  <si>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</si>
  <si>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</si>
  <si>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</si>
  <si>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</si>
  <si>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</si>
  <si>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</si>
  <si>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</si>
  <si>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</si>
  <si>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</si>
  <si>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</si>
  <si>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</si>
  <si>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</si>
  <si>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</si>
  <si>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</si>
  <si>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</si>
  <si>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</si>
  <si>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</si>
  <si>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</si>
  <si>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</si>
  <si>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</si>
  <si>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</si>
  <si>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</si>
  <si>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</si>
  <si>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</si>
  <si>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</si>
  <si>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</si>
  <si>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</si>
  <si>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</si>
  <si>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</si>
  <si>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</si>
  <si>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</si>
  <si>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</si>
  <si>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</si>
  <si>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</si>
  <si>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</si>
  <si>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</si>
  <si>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</si>
  <si>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</si>
  <si>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</si>
  <si>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</si>
  <si>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</si>
  <si>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</si>
  <si>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</si>
  <si>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</si>
  <si>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</si>
  <si>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</si>
  <si>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</si>
  <si>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</si>
  <si>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</si>
  <si>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</si>
  <si>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</si>
  <si>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</si>
  <si>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</si>
  <si>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</si>
  <si>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</si>
  <si>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</si>
  <si>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</si>
  <si>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</si>
  <si>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</si>
  <si>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</si>
  <si>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</si>
  <si>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</si>
  <si>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</si>
  <si>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</si>
  <si>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</si>
  <si>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</si>
  <si>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</si>
  <si>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</si>
  <si>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</si>
  <si>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</si>
  <si>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</si>
  <si>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</si>
  <si>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</si>
  <si>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</si>
  <si>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</si>
  <si>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</si>
  <si>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</si>
  <si>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</si>
  <si>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</si>
  <si>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</si>
  <si>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</si>
  <si>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</si>
  <si>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</si>
  <si>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</si>
  <si>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</si>
  <si>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</si>
  <si>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</si>
  <si>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</si>
  <si>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</si>
  <si>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</si>
  <si>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</si>
  <si>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</si>
  <si>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</si>
  <si>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</si>
  <si>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</si>
  <si>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</si>
  <si>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</si>
  <si>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</si>
  <si>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</si>
  <si>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</si>
  <si>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</si>
  <si>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</si>
  <si>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</si>
  <si>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</si>
  <si>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</si>
  <si>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</si>
  <si>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</si>
  <si>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</si>
  <si>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</si>
  <si>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</si>
  <si>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</si>
  <si>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</si>
  <si>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</si>
  <si>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</si>
  <si>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</si>
  <si>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</si>
  <si>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</si>
  <si>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</si>
  <si>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</si>
  <si>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</si>
  <si>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</si>
  <si>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</si>
  <si>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</si>
  <si>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</si>
  <si>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</si>
  <si>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</si>
  <si>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</si>
  <si>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</si>
  <si>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</si>
  <si>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</si>
  <si>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</si>
  <si>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</si>
  <si>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</si>
  <si>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</si>
  <si>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</si>
  <si>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</si>
  <si>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</si>
  <si>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</si>
  <si>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</si>
  <si>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</si>
  <si>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</si>
  <si>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</si>
  <si>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</si>
  <si>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</si>
  <si>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</si>
  <si>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</si>
  <si>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</si>
  <si>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</si>
  <si>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</si>
  <si>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</si>
  <si>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</si>
  <si>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</si>
  <si>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</si>
  <si>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</si>
  <si>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</si>
  <si>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</si>
  <si>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</si>
  <si>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</si>
  <si>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</si>
  <si>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</si>
  <si>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</si>
  <si>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</si>
  <si>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</si>
  <si>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</si>
  <si>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</si>
  <si>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</si>
  <si>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</si>
  <si>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</si>
  <si>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</si>
  <si>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</si>
  <si>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</si>
  <si>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</si>
  <si>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</si>
  <si>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</si>
  <si>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</si>
  <si>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</si>
  <si>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</si>
  <si>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</si>
  <si>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</si>
  <si>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</si>
  <si>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</si>
  <si>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</si>
  <si>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</si>
  <si>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</si>
  <si>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</si>
  <si>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</si>
  <si>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</si>
  <si>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</si>
  <si>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</si>
  <si>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</si>
  <si>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</si>
  <si>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</si>
  <si>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</si>
  <si>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</si>
  <si>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</si>
  <si>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</si>
  <si>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</si>
  <si>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</si>
  <si>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</si>
  <si>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</si>
  <si>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</si>
  <si>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</si>
  <si>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</si>
  <si>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</si>
  <si>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</si>
  <si>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</si>
  <si>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</si>
  <si>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</si>
  <si>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</si>
  <si>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</si>
  <si>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</si>
  <si>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</si>
  <si>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</si>
  <si>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</si>
  <si>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</si>
  <si>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</si>
  <si>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</si>
  <si>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</si>
  <si>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</si>
  <si>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</si>
  <si>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</si>
  <si>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</si>
  <si>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</si>
  <si>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</si>
  <si>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</si>
  <si>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</si>
  <si>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</si>
  <si>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</si>
  <si>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</si>
  <si>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</si>
  <si>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</si>
  <si>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</si>
  <si>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</si>
  <si>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</si>
  <si>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</si>
  <si>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</si>
  <si>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</si>
  <si>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</si>
  <si>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</si>
  <si>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</si>
  <si>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</si>
  <si>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</si>
  <si>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</si>
  <si>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</si>
  <si>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</si>
  <si>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</si>
  <si>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</si>
  <si>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</si>
  <si>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</si>
  <si>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</si>
  <si>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</si>
  <si>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</si>
  <si>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</si>
  <si>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</si>
  <si>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</si>
  <si>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</si>
  <si>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</si>
  <si>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</si>
  <si>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</si>
  <si>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</si>
  <si>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</si>
  <si>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</si>
  <si>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</si>
  <si>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</si>
  <si>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</si>
  <si>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</si>
  <si>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</si>
  <si>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</si>
  <si>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</si>
  <si>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</si>
  <si>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</si>
  <si>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</si>
  <si>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</si>
  <si>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</si>
  <si>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</si>
  <si>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</si>
  <si>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</si>
  <si>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</si>
  <si>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</si>
  <si>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</si>
  <si>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</si>
  <si>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</si>
  <si>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</si>
  <si>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</si>
  <si>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</si>
  <si>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</si>
  <si>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</si>
  <si>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</si>
  <si>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</si>
  <si>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</si>
  <si>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</si>
  <si>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</si>
  <si>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</si>
  <si>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</si>
  <si>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</si>
  <si>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</si>
  <si>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</si>
  <si>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</si>
  <si>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</si>
  <si>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</si>
  <si>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</si>
  <si>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</si>
  <si>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</si>
  <si>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</si>
  <si>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</si>
  <si>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</si>
  <si>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</si>
  <si>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</si>
  <si>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</si>
  <si>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</si>
  <si>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</si>
  <si>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</si>
  <si>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</si>
  <si>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</si>
  <si>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</si>
  <si>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</si>
  <si>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</si>
  <si>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</si>
  <si>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</si>
  <si>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</si>
  <si>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</si>
  <si>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</si>
  <si>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</si>
  <si>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</si>
  <si>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</si>
  <si>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</si>
  <si>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</si>
  <si>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</si>
  <si>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</si>
  <si>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</si>
  <si>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</si>
  <si>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</si>
  <si>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</si>
  <si>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</si>
  <si>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</si>
  <si>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</si>
  <si>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</si>
  <si>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</si>
  <si>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</si>
  <si>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</si>
  <si>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</si>
  <si>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</si>
  <si>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</si>
  <si>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</si>
  <si>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</si>
  <si>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</si>
  <si>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</si>
  <si>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</si>
  <si>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</si>
  <si>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</si>
  <si>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</si>
  <si>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</si>
  <si>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</si>
  <si>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</si>
  <si>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</si>
  <si>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</si>
  <si>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</si>
  <si>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</si>
  <si>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</si>
  <si>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</si>
  <si>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</si>
  <si>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</si>
  <si>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</si>
  <si>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</si>
  <si>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</si>
  <si>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</si>
  <si>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</si>
  <si>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</si>
  <si>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</si>
  <si>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</si>
  <si>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</si>
  <si>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</si>
  <si>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</si>
  <si>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</si>
  <si>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</si>
  <si>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</si>
  <si>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</si>
  <si>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</si>
  <si>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</si>
  <si>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</si>
  <si>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</si>
  <si>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</si>
  <si>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</si>
  <si>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</si>
  <si>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</si>
  <si>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</si>
  <si>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</si>
  <si>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</si>
  <si>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</si>
  <si>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</si>
  <si>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</si>
  <si>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</si>
  <si>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</si>
  <si>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</si>
  <si>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</si>
  <si>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</si>
  <si>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</si>
  <si>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</si>
  <si>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</si>
  <si>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</si>
  <si>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</si>
  <si>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</si>
  <si>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</si>
  <si>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</si>
  <si>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</si>
  <si>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</si>
  <si>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</si>
  <si>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</si>
  <si>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</si>
  <si>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</si>
  <si>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</si>
  <si>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</si>
  <si>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</si>
  <si>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</si>
  <si>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</si>
  <si>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</si>
  <si>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</si>
  <si>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</si>
  <si>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</si>
  <si>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</si>
  <si>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</si>
  <si>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</si>
  <si>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</si>
  <si>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</si>
  <si>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</si>
  <si>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</si>
  <si>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</si>
  <si>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</si>
  <si>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</si>
  <si>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</si>
  <si>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</si>
  <si>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</si>
  <si>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</si>
  <si>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</si>
  <si>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</si>
  <si>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</si>
  <si>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</si>
  <si>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</si>
  <si>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</si>
  <si>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</si>
  <si>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</si>
  <si>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</si>
  <si>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</si>
  <si>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</si>
  <si>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</si>
  <si>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</si>
  <si>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</si>
  <si>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</si>
  <si>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</si>
  <si>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</si>
  <si>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</si>
  <si>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</si>
  <si>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</si>
  <si>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</si>
  <si>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</si>
  <si>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</si>
  <si>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</si>
  <si>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</si>
  <si>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</si>
  <si>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</si>
  <si>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</si>
  <si>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</si>
  <si>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</si>
  <si>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</si>
  <si>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</si>
  <si>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</si>
  <si>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</si>
  <si>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</si>
  <si>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</si>
  <si>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</si>
  <si>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</si>
  <si>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</si>
  <si>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</si>
  <si>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</si>
  <si>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</si>
  <si>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</si>
  <si>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</si>
  <si>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</si>
  <si>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</si>
  <si>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</si>
  <si>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</si>
  <si>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</si>
  <si>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</si>
  <si>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</si>
  <si>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</si>
  <si>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</si>
  <si>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</si>
  <si>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</si>
  <si>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</si>
  <si>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</si>
  <si>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</si>
  <si>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</si>
  <si>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</si>
  <si>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</si>
  <si>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</si>
  <si>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</si>
  <si>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</si>
  <si>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</si>
  <si>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</si>
  <si>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</si>
  <si>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</si>
  <si>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</si>
  <si>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</si>
  <si>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</si>
  <si>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</si>
  <si>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</si>
  <si>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</si>
  <si>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</si>
  <si>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</si>
  <si>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</si>
  <si>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</si>
  <si>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</si>
  <si>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</si>
  <si>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</si>
  <si>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</si>
  <si>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</si>
  <si>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</si>
  <si>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</si>
  <si>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</si>
  <si>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</si>
  <si>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</si>
  <si>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</si>
  <si>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</si>
  <si>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</si>
  <si>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</si>
  <si>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</si>
  <si>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</si>
  <si>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</si>
  <si>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</si>
  <si>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</si>
  <si>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</si>
  <si>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</si>
  <si>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</si>
  <si>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</si>
  <si>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</si>
  <si>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</si>
  <si>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</si>
  <si>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</si>
  <si>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</si>
  <si>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</si>
  <si>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</si>
  <si>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</si>
  <si>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</si>
  <si>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</si>
  <si>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</si>
  <si>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</si>
  <si>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</si>
  <si>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</si>
  <si>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</si>
  <si>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</si>
  <si>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</si>
  <si>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</si>
  <si>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</si>
  <si>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</si>
  <si>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</si>
  <si>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</si>
  <si>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</si>
  <si>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</si>
  <si>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</si>
  <si>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</si>
  <si>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</si>
  <si>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</si>
  <si>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</si>
  <si>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</si>
  <si>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</si>
  <si>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</si>
  <si>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</si>
  <si>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</si>
  <si>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</si>
  <si>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</si>
  <si>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</si>
  <si>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</si>
  <si>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</si>
  <si>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</si>
  <si>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</si>
  <si>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</si>
  <si>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</si>
  <si>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</si>
  <si>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</si>
  <si>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</si>
  <si>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</si>
  <si>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</si>
  <si>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</si>
  <si>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</si>
  <si>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</si>
  <si>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</si>
  <si>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</si>
  <si>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</si>
  <si>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</si>
  <si>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</si>
  <si>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</si>
  <si>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</si>
  <si>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</si>
  <si>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</si>
  <si>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</si>
  <si>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</si>
  <si>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</si>
  <si>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</si>
  <si>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</si>
  <si>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</si>
  <si>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</si>
  <si>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</si>
  <si>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</si>
  <si>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</si>
  <si>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</si>
  <si>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</si>
  <si>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</si>
  <si>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</si>
  <si>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</si>
  <si>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</si>
  <si>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</si>
  <si>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</si>
  <si>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</si>
  <si>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</si>
  <si>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</si>
  <si>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</si>
  <si>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</si>
  <si>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</si>
  <si>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</si>
  <si>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</si>
  <si>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</si>
  <si>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</si>
  <si>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</si>
  <si>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</si>
  <si>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</si>
  <si>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</si>
  <si>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</si>
  <si>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</si>
  <si>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</si>
  <si>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</si>
  <si>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</si>
  <si>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</si>
  <si>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</si>
  <si>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</si>
  <si>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</si>
  <si>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</si>
  <si>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</si>
  <si>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</si>
  <si>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</si>
  <si>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</si>
  <si>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</si>
  <si>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</si>
  <si>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</si>
  <si>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</si>
  <si>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</si>
  <si>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</si>
  <si>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</si>
  <si>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</si>
  <si>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</si>
  <si>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</si>
  <si>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</si>
  <si>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</si>
  <si>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</si>
  <si>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</si>
  <si>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</si>
  <si>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</si>
  <si>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</si>
  <si>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</si>
  <si>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</si>
  <si>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</si>
  <si>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</si>
  <si>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</si>
  <si>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</si>
  <si>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</si>
  <si>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</si>
  <si>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</si>
  <si>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</si>
  <si>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</si>
  <si>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</si>
  <si>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</si>
  <si>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</si>
  <si>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</si>
  <si>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</si>
  <si>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</si>
  <si>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</si>
  <si>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</si>
  <si>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</si>
  <si>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</si>
  <si>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</si>
  <si>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</si>
  <si>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</si>
  <si>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</si>
  <si>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</si>
  <si>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</si>
  <si>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</si>
  <si>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</si>
  <si>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</si>
  <si>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</si>
  <si>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</si>
  <si>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</si>
  <si>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</si>
  <si>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</si>
  <si>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</si>
  <si>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</si>
  <si>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</si>
  <si>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</si>
  <si>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</si>
  <si>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</si>
  <si>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</si>
  <si>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</si>
  <si>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</si>
  <si>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</si>
  <si>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</si>
  <si>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</si>
  <si>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</si>
  <si>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</si>
  <si>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</si>
  <si>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</si>
  <si>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</si>
  <si>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</si>
  <si>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</si>
  <si>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</si>
  <si>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</si>
  <si>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</si>
  <si>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</si>
  <si>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</si>
  <si>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</si>
  <si>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</si>
  <si>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</si>
  <si>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</si>
  <si>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</si>
  <si>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</si>
  <si>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</si>
  <si>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</si>
  <si>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</si>
  <si>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</si>
  <si>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</si>
  <si>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</si>
  <si>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</si>
  <si>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</si>
  <si>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</si>
  <si>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</si>
  <si>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</si>
  <si>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</si>
  <si>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</si>
  <si>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</si>
  <si>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</si>
  <si>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</si>
  <si>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</si>
  <si>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</si>
  <si>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</si>
  <si>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</si>
  <si>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</si>
  <si>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</si>
  <si>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</si>
  <si>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</si>
  <si>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</si>
  <si>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</si>
  <si>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</si>
  <si>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</si>
  <si>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</si>
  <si>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</si>
  <si>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</si>
  <si>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</si>
  <si>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</si>
  <si>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</si>
  <si>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</si>
  <si>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</si>
  <si>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</si>
  <si>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</si>
  <si>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</si>
  <si>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</si>
  <si>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</si>
  <si>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</si>
  <si>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</si>
  <si>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</si>
  <si>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</si>
  <si>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</si>
  <si>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</si>
  <si>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</si>
  <si>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</si>
  <si>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</si>
  <si>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</si>
  <si>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</si>
  <si>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</si>
  <si>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</si>
  <si>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</si>
  <si>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</si>
  <si>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</si>
  <si>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</si>
  <si>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</si>
  <si>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</si>
  <si>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</si>
  <si>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</si>
  <si>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</si>
  <si>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</si>
  <si>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</si>
  <si>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</si>
  <si>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</si>
  <si>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</si>
  <si>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</si>
  <si>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</si>
  <si>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</si>
  <si>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</si>
  <si>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</si>
  <si>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</si>
  <si>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</si>
  <si>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</si>
  <si>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</si>
  <si>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</si>
  <si>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</si>
  <si>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</si>
  <si>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</si>
  <si>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</si>
  <si>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</si>
  <si>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</si>
  <si>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</si>
  <si>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</si>
  <si>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</si>
  <si>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</si>
  <si>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</si>
  <si>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</si>
  <si>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</si>
  <si>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</si>
  <si>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</si>
  <si>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</si>
  <si>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</si>
  <si>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</si>
  <si>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</si>
  <si>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</si>
  <si>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</si>
  <si>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</si>
  <si>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</si>
  <si>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</si>
  <si>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</si>
  <si>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</si>
  <si>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</si>
  <si>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</si>
  <si>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</si>
  <si>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</si>
  <si>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</si>
  <si>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</si>
  <si>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</si>
  <si>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</si>
  <si>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</si>
  <si>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</si>
  <si>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</si>
  <si>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</si>
  <si>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</si>
  <si>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</si>
  <si>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</si>
  <si>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</si>
  <si>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</si>
  <si>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</si>
  <si>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</si>
  <si>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</si>
  <si>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</si>
  <si>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</si>
  <si>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</si>
  <si>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</si>
  <si>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</si>
  <si>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</si>
  <si>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</si>
  <si>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</si>
  <si>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</si>
  <si>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</si>
  <si>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</si>
  <si>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</si>
  <si>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</si>
  <si>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</si>
  <si>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</si>
  <si>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</si>
  <si>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</si>
  <si>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</si>
  <si>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</si>
  <si>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</si>
  <si>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</si>
  <si>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</si>
  <si>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</si>
  <si>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</si>
  <si>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</si>
  <si>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</si>
  <si>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</si>
  <si>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</si>
  <si>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</si>
  <si>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</si>
  <si>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</si>
  <si>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</si>
  <si>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</si>
  <si>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</si>
  <si>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</si>
  <si>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</si>
  <si>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</si>
  <si>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</si>
  <si>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</si>
  <si>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</si>
  <si>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</si>
  <si>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</si>
  <si>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</si>
  <si>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</si>
  <si>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</si>
  <si>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</si>
  <si>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</si>
  <si>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</si>
  <si>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</si>
  <si>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</si>
  <si>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</si>
  <si>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</si>
  <si>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</si>
  <si>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</si>
  <si>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</si>
  <si>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</si>
  <si>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</si>
  <si>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</si>
  <si>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</si>
  <si>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</si>
  <si>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</si>
  <si>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</si>
  <si>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</si>
  <si>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</si>
  <si>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</si>
  <si>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</si>
  <si>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</si>
  <si>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</si>
  <si>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</si>
  <si>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</si>
  <si>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</si>
  <si>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</si>
  <si>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</si>
  <si>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</si>
  <si>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</si>
  <si>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</si>
  <si>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</si>
  <si>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</si>
  <si>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</si>
  <si>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</si>
  <si>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</si>
  <si>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</si>
  <si>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</si>
  <si>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</si>
  <si>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</si>
  <si>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</si>
  <si>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</si>
  <si>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</si>
  <si>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</si>
  <si>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</si>
  <si>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</si>
  <si>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</si>
  <si>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</si>
  <si>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</si>
  <si>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</si>
  <si>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</si>
  <si>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</si>
  <si>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</si>
  <si>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</si>
  <si>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</si>
  <si>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</si>
  <si>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</si>
  <si>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</si>
  <si>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</si>
  <si>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</si>
  <si>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</si>
  <si>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</si>
  <si>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</si>
  <si>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</si>
  <si>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</si>
  <si>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</si>
  <si>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</si>
  <si>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</si>
  <si>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</si>
  <si>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</si>
  <si>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</si>
  <si>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</si>
  <si>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</si>
  <si>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</si>
  <si>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</si>
  <si>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</si>
  <si>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</si>
  <si>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</si>
  <si>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</si>
  <si>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</si>
  <si>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</si>
  <si>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</si>
  <si>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</si>
  <si>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</si>
  <si>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</si>
  <si>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</si>
  <si>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</si>
  <si>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</si>
  <si>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</si>
  <si>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</si>
  <si>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</si>
  <si>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</si>
  <si>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</si>
  <si>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</si>
  <si>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</si>
  <si>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</si>
  <si>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</si>
  <si>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</si>
  <si>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</si>
  <si>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</si>
  <si>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</si>
  <si>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</si>
  <si>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</si>
  <si>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</si>
  <si>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</si>
  <si>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</si>
  <si>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</si>
  <si>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</si>
  <si>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</si>
  <si>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</si>
  <si>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</si>
  <si>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</si>
  <si>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</si>
  <si>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</si>
  <si>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</si>
  <si>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</si>
  <si>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</si>
  <si>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</si>
  <si>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</si>
  <si>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</si>
  <si>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</si>
  <si>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</si>
  <si>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</si>
  <si>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</si>
  <si>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</si>
  <si>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</si>
  <si>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</si>
  <si>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</si>
  <si>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</si>
  <si>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</si>
  <si>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</si>
  <si>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</si>
  <si>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</si>
  <si>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</si>
  <si>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</si>
  <si>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</si>
  <si>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</si>
  <si>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</si>
  <si>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</si>
  <si>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</si>
  <si>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</si>
  <si>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</si>
  <si>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</si>
  <si>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</si>
  <si>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</si>
  <si>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</si>
  <si>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</si>
  <si>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</si>
  <si>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</si>
  <si>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</si>
  <si>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</si>
  <si>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</si>
  <si>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</si>
  <si>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</si>
  <si>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</si>
  <si>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</si>
  <si>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</si>
  <si>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</si>
  <si>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</si>
  <si>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</si>
  <si>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</si>
  <si>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</si>
  <si>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</si>
  <si>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</si>
  <si>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</si>
  <si>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</si>
  <si>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</si>
  <si>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</si>
  <si>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</si>
  <si>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</si>
  <si>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</si>
  <si>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</si>
  <si>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</si>
  <si>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</si>
  <si>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</si>
  <si>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</si>
  <si>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</si>
  <si>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</si>
  <si>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</si>
  <si>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</si>
  <si>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</si>
  <si>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</si>
  <si>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</si>
  <si>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</si>
  <si>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</si>
  <si>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</si>
  <si>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</si>
  <si>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</si>
  <si>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</si>
  <si>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</si>
  <si>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</si>
  <si>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</si>
  <si>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</si>
  <si>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</si>
  <si>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</si>
  <si>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</si>
  <si>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</si>
  <si>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</si>
  <si>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</si>
  <si>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</si>
  <si>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</si>
  <si>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</si>
  <si>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</si>
  <si>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</si>
  <si>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</si>
  <si>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</si>
  <si>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</si>
  <si>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</si>
  <si>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</si>
  <si>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</si>
  <si>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</si>
  <si>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</si>
  <si>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</si>
  <si>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</si>
  <si>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</si>
  <si>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</si>
  <si>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</si>
  <si>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</si>
  <si>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</si>
  <si>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</si>
  <si>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</si>
  <si>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</si>
  <si>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</si>
  <si>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</si>
  <si>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</si>
  <si>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</si>
  <si>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</si>
  <si>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</si>
  <si>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</si>
  <si>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</si>
  <si>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</si>
  <si>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</si>
  <si>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</si>
  <si>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</si>
  <si>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</si>
  <si>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</si>
  <si>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</si>
  <si>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</si>
  <si>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</si>
  <si>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</si>
  <si>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</si>
  <si>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</si>
  <si>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</si>
  <si>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</si>
  <si>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</si>
  <si>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</si>
  <si>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</si>
  <si>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</si>
  <si>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</si>
  <si>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</si>
  <si>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</si>
  <si>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</si>
  <si>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</si>
  <si>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</si>
  <si>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</si>
  <si>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</si>
  <si>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</si>
  <si>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</si>
  <si>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</si>
  <si>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</si>
  <si>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</si>
  <si>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</si>
  <si>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</si>
  <si>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</si>
  <si>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</si>
  <si>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</si>
  <si>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</si>
  <si>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</si>
  <si>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</si>
  <si>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</si>
  <si>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</si>
  <si>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</si>
  <si>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</si>
  <si>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</si>
  <si>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</si>
  <si>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</si>
  <si>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</si>
  <si>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</si>
  <si>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</si>
  <si>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</si>
  <si>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</si>
  <si>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</si>
  <si>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</si>
  <si>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</si>
  <si>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</si>
  <si>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</si>
  <si>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</si>
  <si>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</si>
  <si>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</si>
  <si>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</si>
  <si>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</si>
  <si>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</si>
  <si>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</si>
  <si>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</si>
  <si>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</si>
  <si>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</si>
  <si>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</si>
  <si>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</si>
  <si>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</si>
  <si>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</si>
  <si>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</si>
  <si>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</si>
  <si>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</si>
  <si>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</si>
  <si>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</si>
  <si>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</si>
  <si>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</si>
  <si>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</si>
  <si>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</si>
  <si>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</si>
  <si>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</si>
  <si>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</si>
  <si>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</si>
  <si>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</si>
  <si>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</si>
  <si>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</si>
  <si>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</si>
  <si>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</si>
  <si>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</si>
  <si>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</si>
  <si>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</si>
  <si>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</si>
  <si>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</si>
  <si>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</si>
  <si>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</si>
  <si>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</si>
  <si>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</si>
  <si>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</si>
  <si>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</si>
  <si>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</si>
  <si>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</si>
  <si>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</si>
  <si>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</si>
  <si>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</si>
  <si>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</si>
  <si>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</si>
  <si>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</si>
  <si>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</si>
  <si>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</si>
  <si>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</si>
  <si>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</si>
  <si>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</si>
  <si>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</si>
  <si>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</si>
  <si>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</si>
  <si>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</si>
  <si>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</si>
  <si>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</si>
  <si>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</si>
  <si>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</si>
  <si>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</si>
  <si>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</si>
  <si>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</si>
  <si>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</si>
  <si>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</si>
  <si>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</si>
  <si>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</si>
  <si>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</si>
  <si>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</si>
  <si>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</si>
  <si>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</si>
  <si>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</si>
  <si>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</si>
  <si>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</si>
  <si>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</si>
  <si>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</si>
  <si>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</si>
  <si>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</si>
  <si>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</si>
  <si>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</si>
  <si>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</si>
  <si>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</si>
  <si>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</si>
  <si>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</si>
  <si>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</si>
  <si>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</si>
  <si>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</si>
  <si>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</si>
  <si>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</si>
  <si>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</si>
  <si>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</si>
  <si>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</si>
  <si>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</si>
  <si>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</si>
  <si>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</si>
  <si>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</si>
  <si>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</si>
  <si>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</si>
  <si>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</si>
  <si>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</si>
  <si>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</si>
  <si>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</si>
  <si>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</si>
  <si>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</si>
  <si>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</si>
  <si>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</si>
  <si>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</si>
  <si>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</si>
  <si>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</si>
  <si>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</si>
  <si>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</si>
  <si>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</si>
  <si>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</si>
  <si>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</si>
  <si>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</si>
  <si>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</si>
  <si>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</si>
  <si>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</si>
  <si>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</si>
  <si>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</si>
  <si>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</si>
  <si>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</si>
  <si>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</si>
  <si>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</si>
  <si>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</si>
  <si>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</si>
  <si>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</si>
  <si>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</si>
  <si>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</si>
  <si>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</si>
  <si>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</si>
  <si>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</si>
  <si>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</si>
  <si>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</si>
  <si>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</si>
  <si>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</si>
  <si>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</si>
  <si>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</si>
  <si>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</si>
  <si>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</si>
  <si>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</si>
  <si>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</si>
  <si>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</si>
  <si>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</si>
  <si>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</si>
  <si>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</si>
  <si>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</si>
  <si>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</si>
  <si>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</si>
  <si>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</si>
  <si>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</si>
  <si>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</si>
  <si>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</si>
  <si>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</si>
  <si>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</si>
  <si>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</si>
  <si>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</si>
  <si>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</si>
  <si>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</si>
  <si>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</si>
  <si>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</si>
  <si>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</si>
  <si>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</si>
  <si>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</si>
  <si>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</si>
  <si>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</si>
  <si>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</si>
  <si>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</si>
  <si>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</si>
  <si>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</si>
  <si>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</si>
  <si>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</si>
  <si>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</si>
  <si>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</si>
  <si>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</si>
  <si>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</si>
  <si>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</si>
  <si>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</si>
  <si>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</si>
  <si>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</si>
  <si>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</si>
  <si>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</si>
  <si>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</si>
  <si>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</si>
  <si>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</si>
  <si>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</si>
  <si>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</si>
  <si>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</si>
  <si>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</si>
  <si>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</si>
  <si>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</si>
  <si>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</si>
  <si>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</si>
  <si>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</si>
  <si>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</si>
  <si>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</si>
  <si>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</si>
  <si>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</si>
  <si>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</si>
  <si>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</si>
  <si>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</si>
  <si>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</si>
  <si>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</si>
  <si>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</si>
  <si>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</si>
  <si>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</si>
  <si>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</si>
  <si>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</si>
  <si>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</si>
  <si>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</si>
  <si>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</si>
  <si>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</si>
  <si>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</si>
  <si>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</si>
  <si>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</si>
  <si>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</si>
  <si>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</si>
  <si>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</si>
  <si>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</si>
  <si>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</si>
  <si>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</si>
  <si>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</si>
  <si>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</si>
  <si>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</si>
  <si>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</si>
  <si>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</si>
  <si>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</si>
  <si>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</si>
  <si>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</si>
  <si>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</si>
  <si>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</si>
  <si>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</si>
  <si>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</si>
  <si>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</si>
  <si>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</si>
  <si>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</si>
  <si>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</si>
  <si>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</si>
  <si>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</si>
  <si>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</si>
  <si>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</si>
  <si>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</si>
  <si>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</si>
  <si>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</si>
  <si>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</si>
  <si>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</si>
  <si>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</si>
  <si>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</si>
  <si>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</si>
  <si>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</si>
  <si>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</si>
  <si>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</si>
  <si>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</si>
  <si>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</si>
  <si>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</si>
  <si>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</si>
  <si>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</si>
  <si>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</si>
  <si>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</si>
  <si>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</si>
  <si>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</si>
  <si>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</si>
  <si>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</si>
  <si>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</si>
  <si>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</si>
  <si>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</si>
  <si>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</si>
  <si>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</si>
  <si>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</si>
  <si>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</si>
  <si>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</si>
  <si>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</si>
  <si>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</si>
  <si>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</si>
  <si>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</si>
  <si>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</si>
  <si>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</si>
  <si>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</si>
  <si>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</si>
  <si>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</si>
  <si>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</si>
  <si>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</si>
  <si>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</si>
  <si>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</si>
  <si>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</si>
  <si>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</si>
  <si>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</si>
  <si>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</si>
  <si>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</si>
  <si>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</si>
  <si>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</si>
  <si>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</si>
  <si>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</si>
  <si>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</si>
  <si>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</si>
  <si>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</si>
  <si>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</si>
  <si>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</si>
  <si>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</si>
  <si>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</si>
  <si>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</si>
  <si>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</si>
  <si>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</si>
  <si>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</si>
  <si>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</si>
  <si>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</si>
  <si>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</si>
  <si>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</si>
  <si>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</si>
  <si>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</si>
  <si>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</si>
  <si>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</si>
  <si>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</si>
  <si>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</si>
  <si>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</si>
  <si>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</si>
  <si>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</si>
  <si>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</si>
  <si>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</si>
  <si>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</si>
  <si>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</si>
  <si>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</si>
  <si>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</si>
  <si>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</si>
  <si>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</si>
  <si>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</si>
  <si>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</si>
  <si>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</si>
  <si>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</si>
  <si>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</si>
  <si>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</si>
  <si>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</si>
  <si>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</si>
  <si>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</si>
  <si>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</si>
  <si>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</si>
  <si>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</si>
  <si>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</si>
  <si>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</si>
  <si>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</si>
  <si>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</si>
  <si>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</si>
  <si>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</si>
  <si>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</si>
  <si>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</si>
  <si>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</si>
  <si>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</si>
  <si>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</si>
  <si>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</si>
  <si>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</si>
  <si>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</si>
  <si>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</si>
  <si>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</si>
  <si>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</si>
  <si>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</si>
  <si>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</si>
  <si>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</si>
  <si>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</si>
  <si>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</si>
  <si>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</si>
  <si>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</si>
  <si>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</si>
  <si>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</si>
  <si>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</si>
  <si>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</si>
  <si>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</si>
  <si>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</si>
  <si>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</si>
  <si>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</si>
  <si>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</si>
  <si>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</si>
  <si>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</si>
  <si>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</si>
  <si>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</si>
  <si>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</si>
  <si>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</si>
  <si>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</si>
  <si>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</si>
  <si>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</si>
  <si>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</si>
  <si>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</si>
  <si>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</si>
  <si>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</si>
  <si>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</si>
  <si>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</si>
  <si>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</si>
  <si>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</si>
  <si>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</si>
  <si>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</si>
  <si>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</si>
  <si>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</si>
  <si>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</si>
  <si>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</si>
  <si>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</si>
  <si>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</si>
  <si>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</si>
  <si>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</si>
  <si>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</si>
  <si>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</si>
  <si>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</si>
  <si>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</si>
  <si>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</si>
  <si>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</si>
  <si>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</si>
  <si>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</si>
  <si>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</si>
  <si>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</si>
  <si>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</si>
  <si>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</si>
  <si>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</si>
  <si>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</si>
  <si>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</si>
  <si>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</si>
  <si>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</si>
  <si>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</si>
  <si>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</si>
  <si>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</si>
  <si>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</si>
  <si>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</si>
  <si>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</si>
  <si>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</si>
  <si>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</si>
  <si>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</si>
  <si>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</si>
  <si>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</si>
  <si>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</si>
  <si>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</si>
  <si>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</si>
  <si>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</si>
  <si>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</si>
  <si>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</si>
  <si>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</si>
  <si>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</si>
  <si>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</si>
  <si>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</si>
  <si>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</si>
  <si>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</si>
  <si>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</si>
  <si>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</si>
  <si>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</si>
  <si>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</si>
  <si>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</si>
  <si>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</si>
  <si>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</si>
  <si>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</si>
  <si>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</si>
  <si>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</si>
  <si>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</si>
  <si>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</si>
  <si>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</si>
  <si>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</si>
  <si>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</si>
  <si>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</si>
  <si>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</si>
  <si>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</si>
  <si>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</si>
  <si>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</si>
  <si>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</si>
  <si>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</si>
  <si>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</si>
  <si>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</si>
  <si>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</si>
  <si>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</si>
  <si>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</si>
  <si>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</si>
  <si>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</si>
  <si>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</si>
  <si>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</si>
  <si>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</si>
  <si>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</si>
  <si>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</si>
  <si>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</si>
  <si>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</si>
  <si>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</si>
  <si>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</si>
  <si>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</si>
  <si>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</si>
  <si>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</si>
  <si>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</si>
  <si>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</si>
  <si>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</si>
  <si>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</si>
  <si>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</si>
  <si>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</si>
  <si>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</si>
  <si>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</si>
  <si>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</si>
  <si>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</si>
  <si>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</si>
  <si>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</si>
  <si>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</si>
  <si>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</si>
  <si>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</si>
  <si>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</si>
  <si>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</si>
  <si>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</si>
  <si>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</si>
  <si>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</si>
  <si>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</si>
  <si>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</si>
  <si>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</si>
  <si>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</si>
  <si>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</si>
  <si>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</si>
  <si>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</si>
  <si>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</si>
  <si>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</si>
  <si>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</si>
  <si>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</si>
  <si>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</si>
  <si>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</si>
  <si>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</si>
  <si>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</si>
  <si>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</si>
  <si>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</si>
  <si>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</si>
  <si>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</si>
  <si>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</si>
  <si>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</si>
  <si>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</si>
  <si>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</si>
  <si>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</si>
  <si>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</si>
  <si>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</si>
  <si>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</si>
  <si>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</si>
  <si>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</si>
  <si>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</si>
  <si>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</si>
  <si>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</si>
  <si>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</si>
  <si>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</si>
  <si>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</si>
  <si>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</si>
  <si>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</si>
  <si>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</si>
  <si>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</si>
  <si>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</si>
  <si>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</si>
  <si>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</si>
  <si>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</si>
  <si>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</si>
  <si>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</si>
  <si>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</si>
  <si>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</si>
  <si>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</si>
  <si>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</si>
  <si>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</si>
  <si>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</si>
  <si>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</si>
  <si>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</si>
  <si>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</si>
  <si>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</si>
  <si>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</si>
  <si>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</si>
  <si>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</si>
  <si>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</si>
  <si>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</si>
  <si>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</si>
  <si>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</si>
  <si>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</si>
  <si>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</si>
  <si>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</si>
  <si>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</si>
  <si>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</si>
  <si>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</si>
  <si>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</si>
  <si>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</si>
  <si>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</si>
  <si>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</si>
  <si>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</si>
  <si>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</si>
  <si>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</si>
  <si>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</si>
  <si>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</si>
  <si>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</si>
  <si>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</si>
  <si>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</si>
  <si>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</si>
  <si>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</si>
  <si>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</si>
  <si>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</si>
  <si>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</si>
  <si>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</si>
  <si>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</si>
  <si>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</si>
  <si>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</si>
  <si>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</si>
  <si>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</si>
  <si>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</si>
  <si>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</si>
  <si>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</si>
  <si>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</si>
  <si>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</si>
  <si>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</si>
  <si>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</si>
  <si>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</si>
  <si>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</si>
  <si>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</si>
  <si>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</si>
  <si>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</si>
  <si>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</si>
  <si>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</si>
  <si>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</si>
  <si>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</si>
  <si>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</si>
  <si>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</si>
  <si>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</si>
  <si>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</si>
  <si>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</si>
  <si>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</si>
  <si>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</si>
  <si>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</si>
  <si>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</si>
  <si>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</si>
  <si>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</si>
  <si>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</si>
  <si>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</si>
  <si>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</si>
  <si>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</si>
  <si>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</si>
  <si>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</si>
  <si>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</si>
  <si>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</si>
  <si>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</si>
  <si>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</si>
  <si>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</si>
  <si>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</si>
  <si>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</si>
  <si>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</si>
  <si>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</si>
  <si>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</si>
  <si>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</si>
  <si>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</si>
  <si>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</si>
  <si>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</si>
  <si>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</si>
  <si>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</si>
  <si>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</si>
  <si>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</si>
  <si>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</si>
  <si>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</si>
  <si>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</si>
  <si>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</si>
  <si>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</si>
  <si>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</si>
  <si>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</si>
  <si>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</si>
  <si>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</si>
  <si>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</si>
  <si>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</si>
  <si>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</si>
  <si>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</si>
  <si>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</si>
  <si>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</si>
  <si>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</si>
  <si>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</si>
  <si>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</si>
  <si>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</si>
  <si>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</si>
  <si>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</si>
  <si>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</si>
  <si>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</si>
  <si>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</si>
  <si>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</si>
  <si>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</si>
  <si>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</si>
  <si>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</si>
  <si>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</si>
  <si>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</si>
  <si>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</si>
  <si>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</si>
  <si>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</si>
  <si>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</si>
  <si>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</si>
  <si>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</si>
  <si>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</si>
  <si>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</si>
  <si>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</si>
  <si>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</si>
  <si>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</si>
  <si>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</si>
  <si>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</si>
  <si>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</si>
  <si>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</si>
  <si>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</si>
  <si>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</si>
  <si>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</si>
  <si>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</si>
  <si>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</si>
  <si>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</si>
  <si>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</si>
  <si>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</si>
  <si>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</si>
  <si>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</si>
  <si>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</si>
  <si>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</si>
  <si>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</si>
  <si>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</si>
  <si>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</si>
  <si>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</si>
  <si>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</si>
  <si>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</si>
  <si>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</si>
  <si>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</si>
  <si>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</si>
  <si>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</si>
  <si>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</si>
  <si>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</si>
  <si>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</si>
  <si>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</si>
  <si>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</si>
  <si>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</si>
  <si>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</si>
  <si>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</si>
  <si>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</si>
  <si>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</si>
  <si>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</si>
  <si>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</si>
  <si>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</si>
  <si>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</si>
  <si>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</si>
  <si>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</si>
  <si>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</si>
  <si>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</si>
  <si>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</si>
  <si>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</si>
  <si>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</si>
  <si>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</si>
  <si>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</si>
  <si>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</si>
  <si>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</si>
  <si>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</si>
  <si>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</si>
  <si>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</si>
  <si>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</si>
  <si>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</si>
  <si>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</si>
  <si>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</si>
  <si>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</si>
  <si>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</si>
  <si>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</si>
  <si>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</si>
  <si>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</si>
  <si>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</si>
  <si>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</si>
  <si>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</si>
  <si>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</si>
  <si>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</si>
  <si>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</si>
  <si>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</si>
  <si>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</si>
  <si>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</si>
  <si>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</si>
  <si>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</si>
  <si>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</si>
  <si>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</si>
  <si>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</si>
  <si>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</si>
  <si>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</si>
  <si>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</si>
  <si>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</si>
  <si>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</si>
  <si>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</si>
  <si>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</si>
  <si>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</si>
  <si>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</si>
  <si>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</si>
  <si>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</si>
  <si>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</si>
  <si>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</si>
  <si>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</si>
  <si>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</si>
  <si>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</si>
  <si>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</si>
  <si>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</si>
  <si>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</si>
  <si>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</si>
  <si>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</si>
  <si>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</si>
  <si>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</si>
  <si>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</si>
  <si>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</si>
  <si>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</si>
  <si>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</si>
  <si>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</si>
  <si>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</si>
  <si>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</si>
  <si>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</si>
  <si>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</si>
  <si>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</si>
  <si>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</si>
  <si>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</si>
  <si>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</si>
  <si>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</si>
  <si>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</si>
  <si>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</si>
  <si>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</si>
  <si>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</si>
  <si>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</si>
  <si>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</si>
  <si>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</si>
  <si>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</si>
  <si>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</si>
  <si>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</si>
  <si>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</si>
  <si>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</si>
  <si>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</si>
  <si>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</si>
  <si>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</si>
  <si>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</si>
  <si>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</si>
  <si>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</si>
  <si>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</si>
  <si>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</si>
  <si>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</si>
  <si>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</si>
  <si>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</si>
  <si>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</si>
  <si>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</si>
  <si>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</si>
  <si>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</si>
  <si>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</si>
  <si>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</si>
  <si>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</si>
  <si>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</si>
  <si>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</si>
  <si>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</si>
  <si>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</si>
  <si>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</si>
  <si>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</si>
  <si>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</si>
  <si>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</si>
  <si>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</si>
  <si>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</si>
  <si>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</si>
  <si>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</si>
  <si>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</si>
  <si>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</si>
  <si>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</si>
  <si>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</si>
  <si>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</si>
  <si>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</si>
  <si>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</si>
  <si>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</si>
  <si>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</si>
  <si>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</si>
  <si>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</si>
  <si>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</si>
  <si>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</si>
  <si>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</si>
  <si>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</si>
  <si>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</si>
  <si>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</si>
  <si>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</si>
  <si>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</si>
  <si>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</si>
  <si>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</si>
  <si>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</si>
  <si>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</si>
  <si>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</si>
  <si>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</si>
  <si>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</si>
  <si>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</si>
  <si>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</si>
  <si>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</si>
  <si>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</si>
  <si>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</si>
  <si>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</si>
  <si>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</si>
  <si>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</si>
  <si>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</si>
  <si>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</si>
  <si>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</si>
  <si>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</si>
  <si>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</si>
  <si>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</si>
  <si>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</si>
  <si>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</si>
  <si>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</si>
  <si>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</si>
  <si>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</si>
  <si>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</si>
  <si>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</si>
  <si>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</si>
  <si>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</si>
  <si>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</si>
  <si>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</si>
  <si>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</si>
  <si>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</si>
  <si>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</si>
  <si>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</si>
  <si>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</si>
  <si>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</si>
  <si>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</si>
  <si>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</si>
  <si>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</si>
  <si>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</si>
  <si>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</si>
  <si>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</si>
  <si>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</si>
  <si>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</si>
  <si>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</si>
  <si>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</si>
  <si>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</si>
  <si>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</si>
  <si>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</si>
  <si>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</si>
  <si>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</si>
  <si>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</si>
  <si>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</si>
  <si>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</si>
  <si>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</si>
  <si>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</si>
  <si>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</si>
  <si>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</si>
  <si>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</si>
  <si>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</si>
  <si>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</si>
  <si>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</si>
  <si>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</si>
  <si>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</si>
  <si>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</si>
  <si>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</si>
  <si>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</si>
  <si>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</si>
  <si>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</si>
  <si>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</si>
  <si>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</si>
  <si>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</si>
  <si>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</si>
  <si>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</si>
  <si>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</si>
  <si>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</si>
  <si>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</si>
  <si>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</si>
  <si>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</si>
  <si>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</si>
  <si>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</si>
  <si>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</si>
  <si>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</si>
  <si>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</si>
  <si>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</si>
  <si>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</si>
  <si>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</si>
  <si>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</si>
  <si>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</si>
  <si>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</si>
  <si>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</si>
  <si>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</si>
  <si>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</si>
  <si>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</si>
  <si>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</si>
  <si>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</si>
  <si>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</si>
  <si>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</si>
  <si>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</si>
  <si>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</si>
  <si>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</si>
  <si>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</si>
  <si>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</si>
  <si>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</si>
  <si>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</si>
  <si>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</si>
  <si>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</si>
  <si>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</si>
  <si>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</si>
  <si>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</si>
  <si>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</si>
  <si>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</si>
  <si>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</si>
  <si>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</si>
  <si>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</si>
  <si>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</si>
  <si>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</si>
  <si>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</si>
  <si>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</si>
  <si>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</si>
  <si>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</si>
  <si>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</si>
  <si>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</si>
  <si>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</si>
  <si>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</si>
  <si>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</si>
  <si>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</si>
  <si>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</si>
  <si>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</si>
  <si>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</si>
  <si>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</si>
  <si>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</si>
  <si>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</si>
  <si>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</si>
  <si>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</si>
  <si>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</si>
  <si>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</si>
  <si>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</si>
  <si>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</si>
  <si>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</si>
  <si>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</si>
  <si>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</si>
  <si>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</si>
  <si>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</si>
  <si>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</si>
  <si>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</si>
  <si>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</si>
  <si>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</si>
  <si>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</si>
  <si>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</si>
  <si>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</si>
  <si>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</si>
  <si>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</si>
  <si>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</si>
  <si>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</si>
  <si>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</si>
  <si>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</si>
  <si>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</si>
  <si>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</si>
  <si>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</si>
  <si>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</si>
  <si>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</si>
  <si>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</si>
  <si>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</si>
  <si>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</si>
  <si>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</si>
  <si>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</si>
  <si>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</si>
  <si>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</si>
  <si>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</si>
  <si>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</si>
  <si>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</si>
  <si>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</si>
  <si>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</si>
  <si>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</si>
  <si>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</si>
  <si>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</si>
  <si>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</si>
  <si>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</si>
  <si>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</si>
  <si>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</si>
  <si>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</si>
  <si>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</si>
  <si>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</si>
  <si>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</si>
  <si>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</si>
  <si>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</si>
  <si>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</si>
  <si>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</si>
  <si>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</si>
  <si>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</si>
  <si>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</si>
  <si>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</si>
  <si>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</si>
  <si>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</si>
  <si>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</si>
  <si>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</si>
  <si>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</si>
  <si>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</si>
  <si>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</si>
  <si>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</si>
  <si>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</si>
  <si>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</si>
  <si>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</si>
  <si>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</si>
  <si>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</si>
  <si>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</si>
  <si>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</si>
  <si>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</si>
  <si>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</si>
  <si>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</si>
  <si>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</si>
  <si>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</si>
  <si>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</si>
  <si>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</si>
  <si>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</si>
  <si>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</si>
  <si>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</si>
  <si>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</si>
  <si>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</si>
  <si>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</si>
  <si>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</si>
  <si>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</si>
  <si>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</si>
  <si>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</si>
  <si>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</si>
  <si>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</si>
  <si>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</si>
  <si>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</si>
  <si>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</si>
  <si>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</si>
  <si>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</si>
  <si>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</si>
  <si>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</si>
  <si>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</si>
  <si>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</si>
  <si>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</si>
  <si>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</si>
  <si>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</si>
  <si>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</si>
  <si>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</si>
  <si>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</si>
  <si>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</si>
  <si>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</si>
  <si>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</si>
  <si>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</si>
  <si>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</si>
  <si>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</si>
  <si>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</si>
  <si>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</si>
  <si>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</si>
  <si>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</si>
  <si>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</si>
  <si>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</si>
  <si>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</si>
  <si>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</si>
  <si>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</si>
  <si>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</si>
  <si>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</si>
  <si>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</si>
  <si>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</si>
  <si>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</si>
  <si>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</si>
  <si>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</si>
  <si>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</si>
  <si>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</si>
  <si>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</si>
  <si>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</si>
  <si>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</si>
  <si>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</si>
  <si>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</si>
  <si>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</si>
  <si>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</si>
  <si>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</si>
  <si>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</si>
  <si>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</si>
  <si>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</si>
  <si>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</si>
  <si>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</si>
  <si>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</si>
  <si>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</si>
  <si>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</si>
  <si>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</si>
  <si>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</si>
  <si>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</si>
  <si>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</si>
  <si>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</si>
  <si>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</si>
  <si>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</si>
  <si>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</si>
  <si>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</si>
  <si>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</si>
  <si>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</si>
  <si>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</si>
  <si>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</si>
  <si>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</si>
  <si>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</si>
  <si>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</si>
  <si>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</si>
  <si>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</si>
  <si>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</si>
  <si>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</si>
  <si>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</si>
  <si>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</si>
  <si>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</si>
  <si>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</si>
  <si>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</si>
  <si>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</si>
  <si>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</si>
  <si>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</si>
  <si>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</si>
  <si>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</si>
  <si>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</si>
  <si>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</si>
  <si>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</si>
  <si>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</si>
  <si>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</si>
  <si>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</si>
  <si>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</si>
  <si>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</si>
  <si>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</si>
  <si>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</si>
  <si>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</si>
  <si>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</si>
  <si>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</si>
  <si>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</si>
  <si>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</si>
  <si>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</si>
  <si>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</si>
  <si>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</si>
  <si>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</si>
  <si>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</si>
  <si>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</si>
  <si>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</si>
  <si>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</si>
  <si>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</si>
  <si>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</si>
  <si>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</si>
  <si>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</si>
  <si>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</si>
  <si>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</si>
  <si>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</si>
  <si>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</si>
  <si>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</si>
  <si>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</si>
  <si>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</si>
  <si>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</si>
  <si>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</si>
  <si>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</si>
  <si>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</si>
  <si>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</si>
  <si>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</si>
  <si>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</si>
  <si>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</si>
  <si>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</si>
  <si>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</si>
  <si>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</si>
  <si>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</si>
  <si>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</si>
  <si>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</si>
  <si>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</si>
  <si>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</si>
  <si>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</si>
  <si>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</si>
  <si>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</si>
  <si>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</si>
  <si>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</si>
  <si>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</si>
  <si>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</si>
  <si>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</si>
  <si>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</si>
  <si>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</si>
  <si>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</si>
  <si>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</si>
  <si>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</si>
  <si>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</si>
  <si>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</si>
  <si>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</si>
  <si>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</si>
  <si>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</si>
  <si>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</si>
  <si>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</si>
  <si>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</si>
  <si>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</si>
  <si>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</si>
  <si>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</si>
  <si>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</si>
  <si>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</si>
  <si>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</si>
  <si>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</si>
  <si>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</si>
  <si>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</si>
  <si>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</si>
  <si>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</si>
  <si>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</si>
  <si>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</si>
  <si>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</si>
  <si>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</si>
  <si>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</si>
  <si>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</si>
  <si>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</si>
  <si>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</si>
  <si>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</si>
  <si>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</si>
  <si>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</si>
  <si>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</si>
  <si>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</si>
  <si>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</si>
  <si>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</si>
  <si>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</si>
  <si>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</si>
  <si>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</si>
  <si>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</si>
  <si>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</si>
  <si>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</si>
  <si>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</si>
  <si>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</si>
  <si>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</si>
  <si>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</si>
  <si>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</si>
  <si>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</si>
  <si>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</si>
  <si>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</si>
  <si>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</si>
  <si>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</si>
  <si>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</si>
  <si>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</si>
  <si>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</si>
  <si>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</si>
  <si>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</si>
  <si>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</si>
  <si>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</si>
  <si>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</si>
  <si>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</si>
  <si>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</si>
  <si>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</si>
  <si>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</si>
  <si>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</si>
  <si>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</si>
  <si>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</si>
  <si>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</si>
  <si>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</si>
  <si>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</si>
  <si>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</si>
  <si>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</si>
  <si>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</si>
  <si>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</si>
  <si>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</si>
  <si>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</si>
  <si>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</si>
  <si>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</si>
  <si>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</si>
  <si>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</si>
  <si>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</si>
  <si>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</si>
  <si>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</si>
  <si>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</si>
  <si>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</si>
  <si>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</si>
  <si>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</si>
  <si>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</si>
  <si>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</si>
  <si>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</si>
  <si>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</si>
  <si>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</si>
  <si>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</si>
  <si>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</si>
  <si>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</si>
  <si>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</si>
  <si>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</si>
  <si>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</si>
  <si>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</si>
  <si>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</si>
  <si>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</si>
  <si>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</si>
  <si>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</si>
  <si>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</si>
  <si>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</si>
  <si>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</si>
  <si>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</si>
  <si>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</si>
  <si>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</si>
  <si>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</si>
  <si>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</si>
  <si>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</si>
  <si>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</si>
  <si>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</si>
  <si>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</si>
  <si>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</si>
  <si>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</si>
  <si>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</si>
  <si>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</si>
  <si>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</si>
  <si>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</si>
  <si>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</si>
  <si>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</si>
  <si>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</si>
  <si>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</si>
  <si>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</si>
  <si>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</si>
  <si>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</si>
  <si>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</si>
  <si>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</si>
  <si>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</si>
  <si>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</si>
  <si>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</si>
  <si>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</si>
  <si>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</si>
  <si>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</si>
  <si>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</si>
  <si>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</si>
  <si>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</si>
  <si>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</si>
  <si>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</si>
  <si>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</si>
  <si>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</si>
  <si>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</si>
  <si>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</si>
  <si>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</si>
  <si>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</si>
  <si>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</si>
  <si>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</si>
  <si>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</si>
  <si>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</si>
  <si>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</si>
  <si>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</si>
  <si>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</si>
  <si>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</si>
  <si>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</si>
  <si>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</si>
  <si>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</si>
  <si>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</si>
  <si>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</si>
  <si>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</si>
  <si>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</si>
  <si>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</si>
  <si>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</si>
  <si>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</si>
  <si>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</si>
  <si>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</si>
  <si>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</si>
  <si>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</si>
  <si>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</si>
  <si>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</si>
  <si>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</si>
  <si>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</si>
  <si>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</si>
  <si>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</si>
  <si>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</si>
  <si>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</si>
  <si>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</si>
  <si>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</si>
  <si>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</si>
  <si>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</si>
  <si>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</si>
  <si>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</si>
  <si>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</si>
  <si>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</si>
  <si>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</si>
  <si>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</si>
  <si>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</si>
  <si>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</si>
  <si>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</si>
  <si>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</si>
  <si>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</si>
  <si>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</si>
  <si>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</si>
  <si>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</si>
  <si>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</si>
  <si>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</si>
  <si>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</si>
  <si>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</si>
  <si>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</si>
  <si>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</si>
  <si>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</si>
  <si>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</si>
  <si>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</si>
  <si>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</si>
  <si>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</si>
  <si>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</si>
  <si>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</si>
  <si>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</si>
  <si>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</si>
  <si>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</si>
  <si>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</si>
  <si>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</si>
  <si>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</si>
  <si>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</si>
  <si>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</si>
  <si>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</si>
  <si>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</si>
  <si>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</si>
  <si>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</si>
  <si>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</si>
  <si>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</si>
  <si>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</si>
  <si>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</si>
  <si>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</si>
  <si>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</si>
  <si>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</si>
  <si>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</si>
  <si>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</si>
  <si>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</si>
  <si>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</si>
  <si>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</si>
  <si>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</si>
  <si>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</si>
  <si>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</si>
  <si>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</si>
  <si>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</si>
  <si>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</si>
  <si>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</si>
  <si>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</si>
  <si>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</si>
  <si>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</si>
  <si>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</si>
  <si>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</si>
  <si>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</si>
  <si>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</si>
  <si>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</si>
  <si>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</si>
  <si>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</si>
  <si>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</si>
  <si>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</si>
  <si>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</si>
  <si>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</si>
  <si>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</si>
  <si>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</si>
  <si>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</si>
  <si>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</si>
  <si>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</si>
  <si>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</si>
  <si>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</si>
  <si>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</si>
  <si>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</si>
  <si>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</si>
  <si>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</si>
  <si>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</si>
  <si>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</si>
  <si>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</si>
  <si>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</si>
  <si>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</si>
  <si>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</si>
  <si>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</si>
  <si>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</si>
  <si>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</si>
  <si>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</si>
  <si>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</si>
  <si>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</si>
  <si>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</si>
  <si>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</si>
  <si>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</si>
  <si>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</si>
  <si>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</si>
  <si>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</si>
  <si>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</si>
  <si>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</si>
  <si>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</si>
  <si>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</si>
  <si>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</si>
  <si>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</si>
  <si>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</si>
  <si>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</si>
  <si>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</si>
  <si>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</si>
  <si>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</si>
  <si>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</si>
  <si>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</si>
  <si>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</si>
  <si>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</si>
  <si>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</si>
  <si>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</si>
  <si>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</si>
  <si>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</si>
  <si>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</si>
  <si>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</si>
  <si>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</si>
  <si>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</si>
  <si>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</si>
  <si>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</si>
  <si>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</si>
  <si>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</si>
  <si>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</si>
  <si>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</si>
  <si>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</si>
  <si>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</si>
  <si>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</si>
  <si>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</si>
  <si>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</si>
  <si>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</si>
  <si>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</si>
  <si>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</si>
  <si>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</si>
  <si>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</si>
  <si>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</si>
  <si>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</si>
  <si>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</si>
  <si>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</si>
  <si>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</si>
  <si>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</si>
  <si>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</si>
  <si>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</si>
  <si>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</si>
  <si>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</si>
  <si>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</si>
  <si>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</si>
  <si>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</si>
  <si>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</si>
  <si>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</si>
  <si>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</si>
  <si>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</si>
  <si>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</si>
  <si>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</si>
  <si>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</si>
  <si>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</si>
  <si>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</si>
  <si>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</si>
  <si>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</si>
  <si>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</si>
  <si>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</si>
  <si>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</si>
  <si>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</si>
  <si>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</si>
  <si>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</si>
  <si>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</si>
  <si>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</si>
  <si>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</si>
  <si>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</si>
  <si>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</si>
  <si>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</si>
  <si>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</si>
  <si>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</si>
  <si>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</si>
  <si>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</si>
  <si>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</si>
  <si>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</si>
  <si>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</si>
  <si>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</si>
  <si>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</si>
  <si>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</si>
  <si>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</si>
  <si>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</si>
  <si>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</si>
  <si>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</si>
  <si>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</si>
  <si>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</si>
  <si>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</si>
  <si>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</si>
  <si>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</si>
  <si>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</si>
  <si>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</si>
  <si>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</si>
  <si>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</si>
  <si>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</si>
  <si>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</si>
  <si>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</si>
  <si>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</si>
  <si>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</si>
  <si>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</si>
  <si>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</si>
  <si>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</si>
  <si>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</si>
  <si>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</si>
  <si>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</si>
  <si>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</si>
  <si>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</si>
  <si>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</si>
  <si>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</si>
  <si>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</si>
  <si>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</si>
  <si>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</si>
  <si>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</si>
  <si>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</si>
  <si>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</si>
  <si>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</si>
  <si>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</si>
  <si>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</si>
  <si>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</si>
  <si>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</si>
  <si>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</si>
  <si>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</si>
  <si>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</si>
  <si>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</si>
  <si>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</si>
  <si>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</si>
  <si>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</si>
  <si>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</si>
  <si>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</si>
  <si>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</si>
  <si>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</si>
  <si>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</si>
  <si>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</si>
  <si>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</si>
  <si>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</si>
  <si>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</si>
  <si>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</si>
  <si>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</si>
  <si>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</si>
  <si>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</si>
  <si>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</si>
  <si>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</si>
  <si>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</si>
  <si>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</si>
  <si>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</si>
  <si>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</si>
  <si>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</si>
  <si>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</si>
  <si>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</si>
  <si>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</si>
  <si>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</si>
  <si>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</si>
  <si>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</si>
  <si>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</si>
  <si>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</si>
  <si>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</si>
  <si>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</si>
  <si>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</si>
  <si>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</si>
  <si>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</si>
  <si>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</si>
  <si>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</si>
  <si>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</si>
  <si>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</si>
  <si>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</si>
  <si>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</si>
  <si>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</si>
  <si>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</si>
  <si>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</si>
  <si>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</si>
  <si>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</si>
  <si>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</si>
  <si>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</si>
  <si>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</si>
  <si>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</si>
  <si>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</si>
  <si>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</si>
  <si>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</si>
  <si>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</si>
  <si>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</si>
  <si>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</si>
  <si>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</si>
  <si>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</si>
  <si>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</si>
  <si>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</si>
  <si>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</si>
  <si>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</si>
  <si>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</si>
  <si>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</si>
  <si>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</si>
  <si>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</si>
  <si>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</si>
  <si>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</si>
  <si>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</si>
  <si>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</si>
  <si>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</si>
  <si>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</si>
  <si>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</si>
  <si>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</si>
  <si>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</si>
  <si>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</si>
  <si>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</si>
  <si>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</si>
  <si>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</si>
  <si>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</si>
  <si>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</si>
  <si>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</si>
  <si>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</si>
  <si>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</si>
  <si>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</si>
  <si>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</si>
  <si>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</si>
  <si>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</si>
  <si>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</si>
  <si>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</si>
  <si>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</si>
  <si>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</si>
  <si>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</si>
  <si>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</si>
  <si>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</si>
  <si>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</si>
  <si>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</si>
  <si>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</si>
  <si>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</si>
  <si>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</si>
  <si>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</si>
  <si>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</si>
  <si>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</si>
  <si>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</si>
  <si>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</si>
  <si>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</si>
  <si>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</si>
  <si>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</si>
  <si>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</si>
  <si>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</si>
  <si>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</si>
  <si>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</si>
  <si>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</si>
  <si>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</si>
  <si>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</si>
  <si>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</si>
  <si>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</si>
  <si>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</si>
  <si>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</si>
  <si>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</si>
  <si>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</si>
  <si>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</si>
  <si>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</si>
  <si>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</si>
  <si>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</si>
  <si>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</si>
  <si>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</si>
  <si>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</si>
  <si>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</si>
  <si>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</si>
  <si>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</si>
  <si>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</si>
  <si>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</si>
  <si>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</si>
  <si>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</si>
  <si>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</si>
  <si>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</si>
  <si>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</si>
  <si>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</si>
  <si>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</si>
  <si>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</si>
  <si>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</si>
  <si>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</si>
  <si>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</si>
  <si>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</si>
  <si>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</si>
  <si>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</si>
  <si>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</si>
  <si>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</si>
  <si>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</si>
  <si>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</si>
  <si>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</si>
  <si>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</si>
  <si>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</si>
  <si>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</si>
  <si>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</si>
  <si>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</si>
  <si>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</si>
  <si>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</si>
  <si>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</si>
  <si>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</si>
  <si>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</si>
  <si>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</si>
  <si>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</si>
  <si>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</si>
  <si>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</si>
  <si>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</si>
  <si>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</si>
  <si>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</si>
  <si>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</si>
  <si>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</si>
  <si>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</si>
  <si>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</si>
  <si>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</si>
  <si>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</si>
  <si>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</si>
  <si>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</si>
  <si>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</si>
  <si>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</si>
  <si>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</si>
  <si>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</si>
  <si>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</si>
  <si>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</si>
  <si>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</si>
  <si>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</si>
  <si>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</si>
  <si>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</si>
  <si>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</si>
  <si>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</si>
  <si>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</si>
  <si>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</si>
  <si>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</si>
  <si>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</si>
  <si>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</si>
  <si>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</si>
  <si>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</si>
  <si>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</si>
  <si>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</si>
  <si>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</si>
  <si>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</si>
  <si>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</si>
  <si>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</si>
  <si>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</si>
  <si>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</si>
  <si>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</si>
  <si>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</si>
  <si>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</si>
  <si>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</si>
  <si>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</si>
  <si>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</si>
  <si>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</si>
  <si>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</si>
  <si>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</si>
  <si>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</si>
  <si>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</si>
  <si>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</si>
  <si>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</si>
  <si>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</si>
  <si>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</si>
  <si>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</si>
  <si>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</si>
  <si>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</si>
  <si>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</si>
  <si>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</si>
  <si>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</si>
  <si>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</si>
  <si>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</si>
  <si>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</si>
  <si>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</si>
  <si>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</si>
  <si>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</si>
  <si>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</si>
  <si>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</si>
  <si>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</si>
  <si>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</si>
  <si>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</si>
  <si>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</si>
  <si>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</si>
  <si>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</si>
  <si>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</si>
  <si>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</si>
  <si>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</si>
  <si>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</si>
  <si>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</si>
  <si>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</si>
  <si>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</si>
  <si>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</si>
  <si>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</si>
  <si>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</si>
  <si>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</si>
  <si>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</si>
  <si>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</si>
  <si>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</si>
  <si>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</si>
  <si>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</si>
  <si>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</si>
  <si>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</si>
  <si>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</si>
  <si>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</si>
  <si>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</si>
  <si>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</si>
  <si>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</si>
  <si>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</si>
  <si>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</si>
  <si>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</si>
  <si>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</si>
  <si>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</si>
  <si>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</si>
  <si>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</si>
  <si>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</si>
  <si>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</si>
  <si>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</si>
  <si>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</si>
  <si>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</si>
  <si>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</si>
  <si>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</si>
  <si>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</si>
  <si>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</si>
  <si>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</si>
  <si>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</si>
  <si>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</si>
  <si>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</si>
  <si>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</si>
  <si>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</si>
  <si>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</si>
  <si>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</si>
  <si>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</si>
  <si>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</si>
  <si>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</si>
  <si>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</si>
  <si>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</si>
  <si>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</si>
  <si>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</si>
  <si>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</si>
  <si>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</si>
  <si>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</si>
  <si>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</si>
  <si>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</si>
  <si>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</si>
  <si>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</si>
  <si>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</si>
  <si>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</si>
  <si>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</si>
  <si>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</si>
  <si>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</si>
  <si>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</si>
  <si>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</si>
  <si>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</si>
  <si>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</si>
  <si>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</si>
  <si>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</si>
  <si>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</si>
  <si>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</si>
  <si>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</si>
  <si>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</si>
  <si>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</si>
  <si>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</si>
  <si>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</si>
  <si>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</si>
  <si>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</si>
  <si>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</si>
  <si>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</si>
  <si>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</si>
  <si>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</si>
  <si>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</si>
  <si>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</si>
  <si>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</si>
  <si>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</si>
  <si>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</si>
  <si>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</si>
  <si>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</si>
  <si>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</si>
  <si>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</si>
  <si>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</si>
  <si>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</si>
  <si>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</si>
  <si>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</si>
  <si>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</si>
  <si>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</si>
  <si>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</si>
  <si>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</si>
  <si>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</si>
  <si>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</si>
  <si>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</si>
  <si>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</si>
  <si>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</si>
  <si>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</si>
  <si>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</si>
  <si>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</si>
  <si>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</si>
  <si>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</si>
  <si>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</si>
  <si>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</si>
  <si>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</si>
  <si>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</si>
  <si>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</si>
  <si>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</si>
  <si>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</si>
  <si>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</si>
  <si>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</si>
  <si>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</si>
  <si>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</si>
  <si>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</si>
  <si>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</si>
  <si>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</si>
  <si>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</si>
  <si>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</si>
  <si>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</si>
  <si>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</si>
  <si>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</si>
  <si>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</si>
  <si>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</si>
  <si>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</si>
  <si>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</si>
  <si>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</si>
  <si>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</si>
  <si>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</si>
  <si>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</si>
  <si>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</si>
  <si>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</si>
  <si>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</si>
  <si>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</si>
  <si>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</si>
  <si>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</si>
  <si>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</si>
  <si>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</si>
  <si>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</si>
  <si>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</si>
  <si>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</si>
  <si>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</si>
  <si>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</si>
  <si>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</si>
  <si>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</si>
  <si>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</si>
  <si>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</si>
  <si>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</si>
  <si>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</si>
  <si>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</si>
  <si>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</si>
  <si>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</si>
  <si>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</si>
  <si>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</si>
  <si>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</si>
  <si>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</si>
  <si>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</si>
  <si>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</si>
  <si>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</si>
  <si>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</si>
  <si>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</si>
  <si>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</si>
  <si>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</si>
  <si>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</si>
  <si>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</si>
  <si>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</si>
  <si>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</si>
  <si>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</si>
  <si>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</si>
  <si>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</si>
  <si>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</si>
  <si>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</si>
  <si>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</si>
  <si>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</si>
  <si>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</si>
  <si>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</si>
  <si>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</si>
  <si>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</si>
  <si>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</si>
  <si>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</si>
  <si>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</si>
  <si>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</si>
  <si>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</si>
  <si>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</si>
  <si>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</si>
  <si>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</si>
  <si>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</si>
  <si>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</si>
  <si>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</si>
  <si>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</si>
  <si>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</si>
  <si>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</si>
  <si>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</si>
  <si>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</si>
  <si>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</si>
  <si>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</si>
  <si>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</si>
  <si>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</si>
  <si>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</si>
  <si>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</si>
  <si>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</si>
  <si>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</si>
  <si>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</si>
  <si>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</si>
  <si>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</si>
  <si>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</si>
  <si>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</si>
  <si>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</si>
  <si>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</si>
  <si>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</si>
  <si>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</si>
  <si>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</si>
  <si>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</si>
  <si>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</si>
  <si>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</si>
  <si>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</si>
  <si>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</si>
  <si>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</si>
  <si>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</si>
  <si>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</si>
  <si>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</si>
  <si>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</si>
  <si>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</si>
  <si>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</si>
  <si>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</si>
  <si>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</si>
  <si>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</si>
  <si>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</si>
  <si>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</si>
  <si>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</si>
  <si>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</si>
  <si>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</si>
  <si>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</si>
  <si>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</si>
  <si>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</si>
  <si>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</si>
  <si>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</si>
  <si>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</si>
  <si>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</si>
  <si>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</si>
  <si>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</si>
  <si>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</si>
  <si>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</si>
  <si>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</si>
  <si>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</si>
  <si>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</si>
  <si>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</si>
  <si>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</si>
  <si>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</si>
  <si>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</si>
  <si>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</si>
  <si>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</si>
  <si>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</si>
  <si>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</si>
  <si>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</si>
  <si>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</si>
  <si>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</si>
  <si>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</si>
  <si>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</si>
  <si>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</si>
  <si>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</si>
  <si>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</si>
  <si>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</si>
  <si>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</si>
  <si>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</si>
  <si>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</si>
  <si>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</si>
  <si>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</si>
  <si>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</si>
  <si>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</si>
  <si>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</si>
  <si>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</si>
  <si>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</si>
  <si>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</si>
  <si>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</si>
  <si>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</si>
  <si>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</si>
  <si>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</si>
  <si>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</si>
  <si>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</si>
  <si>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</si>
  <si>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</si>
  <si>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</si>
  <si>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</si>
  <si>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</si>
  <si>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</si>
  <si>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</si>
  <si>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</si>
  <si>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</si>
  <si>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</si>
  <si>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</si>
  <si>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</si>
  <si>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</si>
  <si>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</si>
  <si>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</si>
  <si>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</si>
  <si>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</si>
  <si>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</si>
  <si>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</si>
  <si>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</si>
  <si>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</si>
  <si>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</si>
  <si>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</si>
  <si>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</si>
  <si>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</si>
  <si>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</si>
  <si>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</si>
  <si>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</si>
  <si>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</si>
  <si>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</si>
  <si>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</si>
  <si>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</si>
  <si>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</si>
  <si>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</si>
  <si>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</si>
  <si>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</si>
  <si>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</si>
  <si>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</si>
  <si>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</si>
  <si>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</si>
  <si>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</si>
  <si>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</si>
  <si>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</si>
  <si>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</si>
  <si>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</si>
  <si>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</si>
  <si>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</si>
  <si>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</si>
  <si>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</si>
  <si>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</si>
  <si>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</si>
  <si>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</si>
  <si>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</si>
  <si>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</si>
  <si>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</si>
  <si>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</si>
  <si>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</si>
  <si>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</si>
  <si>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</si>
  <si>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</si>
  <si>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</si>
  <si>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</si>
  <si>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</si>
  <si>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</si>
  <si>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</si>
  <si>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</si>
  <si>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</si>
  <si>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</si>
  <si>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</si>
  <si>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</si>
  <si>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</si>
  <si>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</si>
  <si>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</si>
  <si>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</si>
  <si>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</si>
  <si>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</si>
  <si>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</si>
  <si>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</si>
  <si>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</si>
  <si>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</si>
  <si>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</si>
  <si>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</si>
  <si>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</si>
  <si>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</si>
  <si>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</si>
  <si>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</si>
  <si>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</si>
  <si>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</si>
  <si>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</si>
  <si>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</si>
  <si>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</si>
  <si>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</si>
  <si>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</si>
  <si>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</si>
  <si>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</si>
  <si>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</si>
  <si>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</si>
  <si>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</si>
  <si>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</si>
  <si>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</si>
  <si>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</si>
  <si>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</si>
  <si>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</si>
  <si>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</si>
  <si>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</si>
  <si>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</si>
  <si>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</si>
  <si>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</si>
  <si>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</si>
  <si>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</si>
  <si>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</si>
  <si>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</si>
  <si>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</si>
  <si>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</si>
  <si>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</si>
  <si>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</si>
  <si>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</si>
  <si>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</si>
  <si>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</si>
  <si>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</si>
  <si>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</si>
  <si>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</si>
  <si>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</si>
  <si>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</si>
  <si>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</si>
  <si>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</si>
  <si>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</si>
  <si>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</si>
  <si>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</si>
  <si>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</si>
  <si>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</si>
  <si>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</si>
  <si>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</si>
  <si>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</si>
  <si>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</si>
  <si>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</si>
  <si>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</si>
  <si>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</si>
  <si>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</si>
  <si>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</si>
  <si>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</si>
  <si>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</si>
  <si>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</si>
  <si>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</si>
  <si>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</si>
  <si>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</si>
  <si>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</si>
  <si>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</si>
  <si>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</si>
  <si>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</si>
  <si>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</si>
  <si>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</si>
  <si>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</si>
  <si>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</si>
  <si>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</si>
  <si>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</si>
  <si>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</si>
  <si>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</si>
  <si>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</si>
  <si>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</si>
  <si>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</si>
  <si>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</si>
  <si>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</si>
  <si>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</si>
  <si>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</si>
  <si>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</si>
  <si>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</si>
  <si>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</si>
  <si>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</si>
  <si>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</si>
  <si>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</si>
  <si>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</si>
  <si>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</si>
  <si>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</si>
  <si>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</si>
  <si>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</si>
  <si>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</si>
  <si>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</si>
  <si>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</si>
  <si>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</si>
  <si>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</si>
  <si>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</si>
  <si>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</si>
  <si>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</si>
  <si>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</si>
  <si>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</si>
  <si>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</si>
  <si>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</si>
  <si>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</si>
  <si>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</si>
  <si>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</si>
  <si>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</si>
  <si>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</si>
  <si>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</si>
  <si>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</si>
  <si>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</si>
  <si>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</si>
  <si>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</si>
  <si>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</si>
  <si>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</si>
  <si>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</si>
  <si>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</si>
  <si>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</si>
  <si>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</si>
  <si>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</si>
  <si>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</si>
  <si>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</si>
  <si>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</si>
  <si>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</si>
  <si>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</si>
  <si>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</si>
  <si>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</si>
  <si>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</si>
  <si>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</si>
  <si>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</si>
  <si>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</si>
  <si>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</si>
  <si>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</si>
  <si>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</si>
  <si>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</si>
  <si>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</si>
  <si>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</si>
  <si>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</si>
  <si>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</si>
  <si>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</si>
  <si>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</si>
  <si>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</si>
  <si>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</si>
  <si>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</si>
  <si>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</si>
  <si>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</si>
  <si>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</si>
  <si>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</si>
  <si>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</si>
  <si>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</si>
  <si>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</si>
  <si>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</si>
  <si>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</si>
  <si>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</si>
  <si>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</si>
  <si>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</si>
  <si>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</si>
  <si>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</si>
  <si>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</si>
  <si>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</si>
  <si>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</si>
  <si>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</si>
  <si>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</si>
  <si>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</si>
  <si>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</si>
  <si>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</si>
  <si>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</si>
  <si>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</si>
  <si>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</si>
  <si>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</si>
  <si>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</si>
  <si>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</si>
  <si>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</si>
  <si>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</si>
  <si>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</si>
  <si>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</si>
  <si>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</si>
  <si>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</si>
  <si>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</si>
  <si>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</si>
  <si>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</si>
  <si>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</si>
  <si>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</si>
  <si>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</si>
  <si>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</si>
  <si>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</si>
  <si>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</si>
  <si>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</si>
  <si>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</si>
  <si>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</si>
  <si>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</si>
  <si>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</si>
  <si>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</si>
  <si>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</si>
  <si>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</si>
  <si>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</si>
  <si>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</si>
  <si>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</si>
  <si>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</si>
  <si>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</si>
  <si>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</si>
  <si>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</si>
  <si>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</si>
  <si>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</si>
  <si>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</si>
  <si>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</si>
  <si>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</si>
  <si>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</si>
  <si>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</si>
  <si>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</si>
  <si>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</si>
  <si>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</si>
  <si>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</si>
  <si>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</si>
  <si>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</si>
  <si>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</si>
  <si>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</si>
  <si>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</si>
  <si>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</si>
  <si>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</si>
  <si>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</si>
  <si>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</si>
  <si>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</si>
  <si>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</si>
  <si>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</si>
  <si>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</si>
  <si>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</si>
  <si>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</si>
  <si>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</si>
  <si>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</si>
  <si>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</si>
  <si>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</si>
  <si>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</si>
  <si>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</si>
  <si>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</si>
  <si>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</si>
  <si>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</si>
  <si>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</si>
  <si>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</si>
  <si>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</si>
  <si>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</si>
  <si>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</si>
  <si>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</si>
  <si>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</si>
  <si>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</si>
  <si>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</si>
  <si>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</si>
  <si>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</si>
  <si>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</si>
  <si>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</si>
  <si>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</si>
  <si>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</si>
  <si>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</si>
  <si>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</si>
  <si>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</si>
  <si>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</si>
  <si>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</si>
  <si>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</si>
  <si>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</si>
  <si>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</si>
  <si>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</si>
  <si>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</si>
  <si>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</si>
  <si>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</si>
  <si>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</si>
  <si>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</si>
  <si>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</si>
  <si>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</si>
  <si>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</si>
  <si>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</si>
  <si>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</si>
  <si>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</si>
  <si>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</si>
  <si>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</si>
  <si>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</si>
  <si>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</si>
  <si>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</si>
  <si>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</si>
  <si>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</si>
  <si>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</si>
  <si>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</si>
  <si>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</si>
  <si>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</si>
  <si>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</si>
  <si>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</si>
  <si>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</si>
  <si>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</si>
  <si>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</si>
  <si>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</si>
  <si>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</si>
  <si>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</si>
  <si>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</si>
  <si>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</si>
  <si>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</si>
  <si>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</si>
  <si>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</si>
  <si>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</si>
  <si>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</si>
  <si>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</si>
  <si>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</si>
  <si>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</si>
  <si>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</si>
  <si>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</si>
  <si>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</si>
  <si>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</si>
  <si>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</si>
  <si>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</si>
  <si>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</si>
  <si>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</si>
  <si>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</si>
  <si>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</si>
  <si>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</si>
  <si>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</si>
  <si>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</si>
  <si>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</si>
  <si>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</si>
  <si>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</si>
  <si>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</si>
  <si>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</si>
  <si>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</si>
  <si>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</si>
  <si>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</si>
  <si>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</si>
  <si>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</si>
  <si>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</si>
  <si>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</si>
  <si>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</si>
  <si>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</si>
  <si>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</si>
  <si>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</si>
  <si>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</si>
  <si>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</si>
  <si>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</si>
  <si>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</si>
  <si>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</si>
  <si>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</si>
  <si>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</si>
  <si>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</si>
  <si>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</si>
  <si>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</si>
  <si>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</si>
  <si>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</si>
  <si>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</si>
  <si>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</si>
  <si>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</si>
  <si>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</si>
  <si>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</si>
  <si>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</si>
  <si>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</si>
  <si>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</si>
  <si>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</si>
  <si>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</si>
  <si>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</si>
  <si>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</si>
  <si>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</si>
  <si>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</si>
  <si>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</si>
  <si>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</si>
  <si>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</si>
  <si>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</si>
  <si>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</si>
  <si>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</si>
  <si>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</si>
  <si>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</si>
  <si>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</si>
  <si>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</si>
  <si>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</si>
  <si>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</si>
  <si>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</si>
  <si>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</si>
  <si>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</si>
  <si>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</si>
  <si>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</si>
  <si>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</si>
  <si>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</si>
  <si>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</si>
  <si>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</si>
  <si>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</si>
  <si>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</si>
  <si>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</si>
  <si>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</si>
  <si>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</si>
  <si>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</si>
  <si>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</si>
  <si>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</si>
  <si>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</si>
  <si>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</si>
  <si>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</si>
  <si>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</si>
  <si>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</si>
  <si>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</si>
  <si>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</si>
  <si>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</si>
  <si>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</si>
  <si>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</si>
  <si>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</si>
  <si>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</si>
  <si>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</si>
  <si>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</si>
  <si>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</si>
  <si>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</si>
  <si>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</si>
  <si>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</si>
  <si>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</si>
  <si>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</si>
  <si>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</si>
  <si>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</si>
  <si>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</si>
  <si>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</si>
  <si>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</si>
  <si>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</si>
  <si>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</si>
  <si>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</si>
  <si>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</si>
  <si>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</si>
  <si>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</si>
  <si>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</si>
  <si>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</si>
  <si>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</si>
  <si>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</si>
  <si>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</si>
  <si>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</si>
  <si>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</si>
  <si>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</si>
  <si>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</si>
  <si>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</si>
  <si>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</si>
  <si>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</si>
  <si>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</si>
  <si>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</si>
  <si>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</si>
  <si>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</si>
  <si>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</si>
  <si>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</si>
  <si>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</si>
  <si>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</si>
  <si>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</si>
  <si>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</si>
  <si>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</si>
  <si>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</si>
  <si>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</si>
  <si>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</si>
  <si>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</si>
  <si>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</si>
  <si>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</si>
  <si>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</si>
  <si>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</si>
  <si>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</si>
  <si>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</si>
  <si>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</si>
  <si>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</si>
  <si>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</si>
  <si>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</si>
  <si>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</si>
  <si>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</si>
  <si>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</si>
  <si>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</si>
  <si>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</si>
  <si>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</si>
  <si>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</si>
  <si>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</si>
  <si>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</si>
  <si>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</si>
  <si>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</si>
  <si>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</si>
  <si>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</si>
  <si>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</si>
  <si>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</si>
  <si>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</si>
  <si>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</si>
  <si>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</si>
  <si>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</si>
  <si>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</si>
  <si>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</si>
  <si>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</si>
  <si>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</si>
  <si>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</si>
  <si>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</si>
  <si>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</si>
  <si>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</si>
  <si>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</si>
  <si>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</si>
  <si>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</si>
  <si>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</si>
  <si>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</si>
  <si>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</si>
  <si>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</si>
  <si>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</si>
  <si>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</si>
  <si>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</si>
  <si>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</si>
  <si>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</si>
  <si>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</si>
  <si>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</si>
  <si>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</si>
  <si>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</si>
  <si>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</si>
  <si>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</si>
  <si>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</si>
  <si>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</si>
  <si>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</si>
  <si>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</si>
  <si>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</si>
  <si>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</si>
  <si>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</si>
  <si>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</si>
  <si>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</si>
  <si>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</si>
  <si>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</si>
  <si>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</si>
  <si>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</si>
  <si>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</si>
  <si>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</si>
  <si>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</si>
  <si>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</si>
  <si>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</si>
  <si>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</si>
  <si>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</si>
  <si>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</si>
  <si>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</si>
  <si>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</si>
  <si>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</si>
  <si>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</si>
  <si>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</si>
  <si>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</si>
  <si>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</si>
  <si>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</si>
  <si>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</si>
  <si>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</si>
  <si>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</si>
  <si>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</si>
  <si>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</si>
  <si>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</si>
  <si>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</si>
  <si>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</si>
  <si>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</si>
  <si>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</si>
  <si>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</si>
  <si>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</si>
  <si>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</si>
  <si>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</si>
  <si>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</si>
  <si>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</si>
  <si>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</si>
  <si>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</si>
  <si>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</si>
  <si>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</si>
  <si>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</si>
  <si>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</si>
  <si>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</si>
  <si>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</si>
  <si>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</si>
  <si>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</si>
  <si>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</si>
  <si>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</si>
  <si>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</si>
  <si>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</si>
  <si>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</si>
  <si>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</si>
  <si>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</si>
  <si>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</si>
  <si>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</si>
  <si>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</si>
  <si>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</si>
  <si>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</si>
  <si>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</si>
  <si>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</si>
  <si>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</si>
  <si>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</si>
  <si>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</si>
  <si>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</si>
  <si>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</si>
  <si>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</si>
  <si>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</si>
  <si>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</si>
  <si>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</si>
  <si>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</si>
  <si>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</si>
  <si>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</si>
  <si>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</si>
  <si>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</si>
  <si>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</si>
  <si>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</si>
  <si>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</si>
  <si>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</si>
  <si>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</si>
  <si>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</si>
  <si>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</si>
  <si>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</si>
  <si>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</si>
  <si>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</si>
  <si>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</si>
  <si>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</si>
  <si>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</si>
  <si>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</si>
  <si>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</si>
  <si>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</si>
  <si>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</si>
  <si>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</si>
  <si>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</si>
  <si>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</si>
  <si>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</si>
  <si>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</si>
  <si>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</si>
  <si>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</si>
  <si>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</si>
  <si>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</si>
  <si>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</si>
  <si>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</si>
  <si>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</si>
  <si>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</si>
  <si>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</si>
  <si>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</si>
  <si>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</si>
  <si>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</si>
  <si>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</si>
  <si>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</si>
  <si>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</si>
  <si>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</si>
  <si>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</si>
  <si>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</si>
  <si>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</si>
  <si>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</si>
  <si>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</si>
  <si>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</si>
  <si>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</si>
  <si>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</si>
  <si>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</si>
  <si>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</si>
  <si>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</si>
  <si>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</si>
  <si>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</si>
  <si>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</si>
  <si>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</si>
  <si>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</si>
  <si>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</si>
  <si>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</si>
  <si>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</si>
  <si>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</si>
  <si>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</si>
  <si>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</si>
  <si>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</si>
  <si>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</si>
  <si>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</si>
  <si>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</si>
  <si>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</si>
  <si>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</si>
  <si>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</si>
  <si>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</si>
  <si>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</si>
  <si>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</si>
  <si>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</si>
  <si>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</si>
  <si>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</si>
  <si>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</si>
  <si>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</si>
  <si>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</si>
  <si>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</si>
  <si>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</si>
  <si>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</si>
  <si>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</si>
  <si>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</si>
  <si>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</si>
  <si>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</si>
  <si>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</si>
  <si>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</si>
  <si>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</si>
  <si>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</si>
  <si>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</si>
  <si>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</si>
  <si>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</si>
  <si>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</si>
  <si>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</si>
  <si>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</si>
  <si>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</si>
  <si>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</si>
  <si>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</si>
  <si>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</si>
  <si>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</si>
  <si>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</si>
  <si>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</si>
  <si>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</si>
  <si>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</si>
  <si>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</si>
  <si>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</si>
  <si>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</si>
  <si>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</si>
  <si>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</si>
  <si>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</si>
  <si>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</si>
  <si>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</si>
  <si>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</si>
  <si>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</si>
  <si>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</si>
  <si>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</si>
  <si>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</si>
  <si>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</si>
  <si>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</si>
  <si>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</si>
  <si>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</si>
  <si>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</si>
  <si>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</si>
  <si>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</si>
  <si>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</si>
  <si>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</si>
  <si>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</si>
  <si>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</si>
  <si>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</si>
  <si>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</si>
  <si>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</si>
  <si>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</si>
  <si>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</si>
  <si>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</si>
  <si>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</si>
  <si>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</si>
  <si>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</si>
  <si>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</si>
  <si>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</si>
  <si>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</si>
  <si>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</si>
  <si>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</si>
  <si>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</si>
  <si>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</si>
  <si>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</si>
  <si>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</si>
  <si>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</si>
  <si>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</si>
  <si>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</si>
  <si>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</si>
  <si>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</si>
  <si>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</si>
  <si>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</si>
  <si>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</si>
  <si>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</si>
  <si>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</si>
  <si>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</si>
  <si>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</si>
  <si>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</si>
  <si>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</si>
  <si>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</si>
  <si>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</si>
  <si>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</si>
  <si>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</si>
  <si>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</si>
  <si>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</si>
  <si>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</si>
  <si>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</si>
  <si>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</si>
  <si>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</si>
  <si>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</si>
  <si>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</si>
  <si>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</si>
  <si>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</si>
  <si>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</si>
  <si>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</si>
  <si>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</si>
  <si>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</si>
  <si>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</si>
  <si>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</si>
  <si>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</si>
  <si>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</si>
  <si>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</si>
  <si>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</si>
  <si>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</si>
  <si>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</si>
  <si>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</si>
  <si>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</si>
  <si>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</si>
  <si>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</si>
  <si>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</si>
  <si>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</si>
  <si>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</si>
  <si>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</si>
  <si>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</si>
  <si>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</si>
  <si>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</si>
  <si>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</si>
  <si>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</si>
  <si>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</si>
  <si>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</si>
  <si>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</si>
  <si>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</si>
  <si>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</si>
  <si>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</si>
  <si>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</si>
  <si>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</si>
  <si>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</si>
  <si>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</si>
  <si>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</si>
  <si>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</si>
  <si>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</si>
  <si>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</si>
  <si>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</si>
  <si>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</si>
  <si>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</si>
  <si>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</si>
  <si>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</si>
  <si>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</si>
  <si>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</si>
  <si>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</si>
  <si>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</si>
  <si>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</si>
  <si>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</si>
  <si>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</si>
  <si>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</si>
  <si>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</si>
  <si>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</si>
  <si>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</si>
  <si>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</si>
  <si>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</si>
  <si>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</si>
  <si>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</si>
  <si>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</si>
  <si>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</si>
  <si>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</si>
  <si>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</si>
  <si>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</si>
  <si>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</si>
  <si>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</si>
  <si>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</si>
  <si>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</si>
  <si>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</si>
  <si>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</si>
  <si>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</si>
  <si>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</si>
  <si>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</si>
  <si>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</si>
  <si>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</si>
  <si>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</si>
  <si>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</si>
  <si>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</si>
  <si>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</si>
  <si>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</si>
  <si>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</si>
  <si>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</si>
  <si>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</si>
  <si>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</si>
  <si>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</si>
  <si>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</si>
  <si>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</si>
  <si>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</si>
  <si>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</si>
  <si>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</si>
  <si>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</si>
  <si>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</si>
  <si>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</si>
  <si>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</si>
  <si>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</si>
  <si>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</si>
  <si>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</si>
  <si>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</si>
  <si>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</si>
  <si>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</si>
  <si>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</si>
  <si>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</si>
  <si>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</si>
  <si>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</si>
  <si>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</si>
  <si>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</si>
  <si>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</si>
  <si>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</si>
  <si>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</si>
  <si>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</si>
  <si>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</si>
  <si>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</si>
  <si>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</si>
  <si>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</si>
  <si>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</si>
  <si>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</si>
  <si>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</si>
  <si>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</si>
  <si>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</si>
  <si>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</si>
  <si>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</si>
  <si>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</si>
  <si>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</si>
  <si>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</si>
  <si>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</si>
  <si>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</si>
  <si>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</si>
  <si>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</si>
  <si>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</si>
  <si>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</si>
  <si>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</si>
  <si>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</si>
  <si>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</si>
  <si>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</si>
  <si>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</si>
  <si>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</si>
  <si>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</si>
  <si>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</si>
  <si>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</si>
  <si>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</si>
  <si>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</si>
  <si>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</si>
  <si>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</si>
  <si>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</si>
  <si>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</si>
  <si>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</si>
  <si>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</si>
  <si>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</si>
  <si>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</si>
  <si>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</si>
  <si>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</si>
  <si>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</si>
  <si>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</si>
  <si>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</si>
  <si>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</si>
  <si>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</si>
  <si>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</si>
  <si>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</si>
  <si>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</si>
  <si>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</si>
  <si>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</si>
  <si>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</si>
  <si>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</si>
  <si>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</si>
  <si>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</si>
  <si>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</si>
  <si>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</si>
  <si>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</si>
  <si>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</si>
  <si>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</si>
  <si>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</si>
  <si>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</si>
  <si>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</si>
  <si>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</si>
  <si>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</si>
  <si>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</si>
  <si>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</si>
  <si>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</si>
  <si>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</si>
  <si>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</si>
  <si>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</si>
  <si>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</si>
  <si>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</si>
  <si>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</si>
  <si>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</si>
  <si>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</si>
  <si>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</si>
  <si>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</si>
  <si>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</si>
  <si>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</si>
  <si>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</si>
  <si>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</si>
  <si>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</si>
  <si>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</si>
  <si>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</si>
  <si>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</si>
  <si>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</si>
  <si>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</si>
  <si>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</si>
  <si>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</si>
  <si>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</si>
  <si>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</si>
  <si>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</si>
  <si>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</si>
  <si>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</si>
  <si>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</si>
  <si>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</si>
  <si>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</si>
  <si>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</si>
  <si>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</si>
  <si>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</si>
  <si>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</si>
  <si>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</si>
  <si>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</si>
  <si>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</si>
  <si>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</si>
  <si>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</si>
  <si>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</si>
  <si>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</si>
  <si>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</si>
  <si>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</si>
  <si>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</si>
  <si>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</si>
  <si>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</si>
  <si>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</si>
  <si>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</si>
  <si>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</si>
  <si>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</si>
  <si>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</si>
  <si>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</si>
  <si>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</si>
  <si>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</si>
  <si>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</si>
  <si>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</si>
  <si>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</si>
  <si>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</si>
  <si>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</si>
  <si>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</si>
  <si>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</si>
  <si>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</si>
  <si>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</si>
  <si>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</si>
  <si>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</si>
  <si>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</si>
  <si>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</si>
  <si>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</si>
  <si>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</si>
  <si>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</si>
  <si>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</si>
  <si>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</si>
  <si>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</si>
  <si>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</si>
  <si>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</si>
  <si>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</si>
  <si>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</si>
  <si>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</si>
  <si>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</si>
  <si>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</si>
  <si>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</si>
  <si>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</si>
  <si>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</si>
  <si>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</si>
  <si>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</si>
  <si>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</si>
  <si>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</si>
  <si>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</si>
  <si>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</si>
  <si>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</si>
  <si>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</si>
  <si>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</si>
  <si>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</si>
  <si>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</si>
  <si>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</si>
  <si>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</si>
  <si>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</si>
  <si>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</si>
  <si>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</si>
  <si>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</si>
  <si>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</si>
  <si>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</si>
  <si>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</si>
  <si>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</si>
  <si>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</si>
  <si>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</si>
  <si>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</si>
  <si>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</si>
  <si>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</si>
  <si>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</si>
  <si>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</si>
  <si>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</si>
  <si>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</si>
  <si>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</si>
  <si>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</si>
  <si>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</si>
  <si>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</si>
  <si>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</si>
  <si>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</si>
  <si>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</si>
  <si>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</si>
  <si>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</si>
  <si>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</si>
  <si>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</si>
  <si>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</si>
  <si>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</si>
  <si>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</si>
  <si>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</si>
  <si>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</si>
  <si>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</si>
  <si>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</si>
  <si>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</si>
  <si>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</si>
  <si>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</si>
  <si>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</si>
  <si>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</si>
  <si>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</si>
  <si>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</si>
  <si>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</si>
  <si>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</si>
  <si>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</si>
  <si>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</si>
  <si>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</si>
  <si>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</si>
  <si>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</si>
  <si>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</si>
  <si>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</si>
  <si>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</si>
  <si>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</si>
  <si>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</si>
  <si>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</si>
  <si>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</si>
  <si>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</si>
  <si>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</si>
  <si>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</si>
  <si>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</si>
  <si>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</si>
  <si>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</si>
  <si>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</si>
  <si>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</si>
  <si>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</si>
  <si>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</si>
  <si>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</si>
  <si>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</si>
  <si>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</si>
  <si>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</si>
  <si>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</si>
  <si>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</si>
  <si>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</si>
  <si>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</si>
  <si>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</si>
  <si>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</si>
  <si>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</si>
  <si>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</si>
  <si>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</si>
  <si>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</si>
  <si>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</si>
  <si>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</si>
  <si>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</si>
  <si>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</si>
  <si>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</si>
  <si>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</si>
  <si>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</si>
  <si>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</si>
  <si>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</si>
  <si>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</si>
  <si>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</si>
  <si>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</si>
  <si>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</si>
  <si>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</si>
  <si>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</si>
  <si>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</si>
  <si>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</si>
  <si>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</si>
  <si>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</si>
  <si>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</si>
  <si>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</si>
  <si>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</si>
  <si>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</si>
  <si>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</si>
  <si>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</si>
  <si>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</si>
  <si>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</si>
  <si>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</si>
  <si>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</si>
  <si>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</si>
  <si>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</si>
  <si>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</si>
  <si>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</si>
  <si>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</si>
  <si>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</si>
  <si>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</si>
  <si>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</si>
  <si>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</si>
  <si>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</si>
  <si>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</si>
  <si>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</si>
  <si>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</si>
  <si>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</si>
  <si>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</si>
  <si>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</si>
  <si>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</si>
  <si>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</si>
  <si>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</si>
  <si>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</si>
  <si>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</si>
  <si>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</si>
  <si>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</si>
  <si>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</si>
  <si>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</si>
  <si>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</si>
  <si>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</si>
  <si>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</si>
  <si>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</si>
  <si>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</si>
  <si>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</si>
  <si>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</si>
  <si>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</si>
  <si>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</si>
  <si>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</si>
  <si>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</si>
  <si>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</si>
  <si>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</si>
  <si>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</si>
  <si>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</si>
  <si>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</si>
  <si>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</si>
  <si>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</si>
  <si>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</si>
  <si>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</si>
  <si>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</si>
  <si>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</si>
  <si>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</si>
  <si>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</si>
  <si>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</si>
  <si>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</si>
  <si>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</si>
  <si>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</si>
  <si>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</si>
  <si>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</si>
  <si>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</si>
  <si>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</si>
  <si>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</si>
  <si>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</si>
  <si>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</si>
  <si>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</si>
  <si>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</si>
  <si>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</si>
  <si>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</si>
  <si>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</si>
  <si>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</si>
  <si>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</si>
  <si>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</si>
  <si>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</si>
  <si>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</si>
  <si>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</si>
  <si>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</si>
  <si>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</si>
  <si>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</si>
  <si>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</si>
  <si>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</si>
  <si>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</si>
  <si>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</si>
  <si>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</si>
  <si>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</si>
  <si>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</si>
  <si>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</si>
  <si>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</si>
  <si>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</si>
  <si>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</si>
  <si>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</si>
  <si>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</si>
  <si>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</si>
  <si>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</si>
  <si>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</si>
  <si>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</si>
  <si>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</si>
  <si>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</si>
  <si>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</si>
  <si>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</si>
  <si>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</si>
  <si>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</si>
  <si>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</si>
  <si>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</si>
  <si>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</si>
  <si>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</si>
  <si>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</si>
  <si>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</si>
  <si>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</si>
  <si>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</si>
  <si>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</si>
  <si>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</si>
  <si>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</si>
  <si>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</si>
  <si>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</si>
  <si>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</si>
  <si>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</si>
  <si>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</si>
  <si>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</si>
  <si>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</si>
  <si>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</si>
  <si>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</si>
  <si>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</si>
  <si>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</si>
  <si>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</si>
  <si>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</si>
  <si>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</si>
  <si>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</si>
  <si>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</si>
  <si>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</si>
  <si>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</si>
  <si>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</si>
  <si>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</si>
  <si>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</si>
  <si>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</si>
  <si>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</si>
  <si>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</si>
  <si>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</si>
  <si>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</si>
  <si>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</si>
  <si>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</si>
  <si>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</si>
  <si>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</si>
  <si>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</si>
  <si>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</si>
  <si>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</si>
  <si>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</si>
  <si>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</si>
  <si>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</si>
  <si>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</si>
  <si>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</si>
  <si>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</si>
  <si>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</si>
  <si>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</si>
  <si>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</si>
  <si>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</si>
  <si>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</si>
  <si>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</si>
  <si>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</si>
  <si>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</si>
  <si>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</si>
  <si>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</si>
  <si>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</si>
  <si>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</si>
  <si>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</si>
  <si>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</si>
  <si>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</si>
  <si>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</si>
  <si>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</si>
  <si>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</si>
  <si>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</si>
  <si>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</si>
  <si>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</si>
  <si>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</si>
  <si>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</si>
  <si>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</si>
  <si>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</si>
  <si>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</si>
  <si>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</si>
  <si>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</si>
  <si>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</si>
  <si>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</si>
  <si>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</si>
  <si>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</si>
  <si>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</si>
  <si>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</si>
  <si>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</si>
  <si>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</si>
  <si>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</si>
  <si>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</si>
  <si>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</si>
  <si>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</si>
  <si>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</si>
  <si>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</si>
  <si>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</si>
  <si>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</si>
  <si>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</si>
  <si>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</si>
  <si>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</si>
  <si>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</si>
  <si>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</si>
  <si>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</si>
  <si>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</si>
  <si>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</si>
  <si>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</si>
  <si>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</si>
  <si>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</si>
  <si>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</si>
  <si>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</si>
  <si>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</si>
  <si>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</si>
  <si>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</si>
  <si>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</si>
  <si>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</si>
  <si>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</si>
  <si>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</si>
  <si>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</si>
  <si>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</si>
  <si>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</si>
  <si>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</si>
  <si>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</si>
  <si>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</si>
  <si>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</si>
  <si>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</si>
  <si>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</si>
  <si>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</si>
  <si>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</si>
  <si>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</si>
  <si>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</si>
  <si>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</si>
  <si>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</si>
  <si>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</si>
  <si>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</si>
  <si>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</si>
  <si>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</si>
  <si>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</si>
  <si>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</si>
  <si>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</si>
  <si>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</si>
  <si>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</si>
  <si>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</si>
  <si>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</si>
  <si>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</si>
  <si>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</si>
  <si>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</si>
  <si>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</si>
  <si>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</si>
  <si>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</si>
  <si>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</si>
  <si>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</si>
  <si>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</si>
  <si>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</si>
  <si>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</si>
  <si>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</si>
  <si>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</si>
  <si>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</si>
  <si>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</si>
  <si>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</si>
  <si>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</si>
  <si>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</si>
  <si>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</si>
  <si>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</si>
  <si>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</si>
  <si>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</si>
  <si>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</si>
  <si>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</si>
  <si>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</si>
  <si>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</si>
  <si>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</si>
  <si>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</si>
  <si>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</si>
  <si>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</si>
  <si>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</si>
  <si>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</si>
  <si>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</si>
  <si>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</si>
  <si>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</si>
  <si>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</si>
  <si>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</si>
  <si>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</si>
  <si>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</si>
  <si>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</si>
  <si>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</si>
  <si>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</si>
  <si>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</si>
  <si>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</si>
  <si>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</si>
  <si>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</si>
  <si>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</si>
  <si>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</si>
  <si>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</si>
  <si>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</si>
  <si>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</si>
  <si>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</si>
  <si>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</si>
  <si>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</si>
  <si>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</si>
  <si>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</si>
  <si>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</si>
  <si>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</si>
  <si>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</si>
  <si>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</si>
  <si>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</si>
  <si>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</si>
  <si>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</si>
  <si>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</si>
  <si>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</si>
  <si>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</si>
  <si>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</si>
  <si>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</si>
  <si>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</si>
  <si>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</si>
  <si>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</si>
  <si>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</si>
  <si>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</si>
  <si>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</si>
  <si>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</si>
  <si>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</si>
  <si>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</si>
  <si>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</si>
  <si>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</si>
  <si>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</si>
  <si>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</si>
  <si>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</si>
  <si>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</si>
  <si>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</si>
  <si>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</si>
  <si>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</si>
  <si>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</si>
  <si>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</si>
  <si>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</si>
  <si>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</si>
  <si>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</si>
  <si>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</si>
  <si>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</si>
  <si>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</si>
  <si>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</si>
  <si>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</si>
  <si>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</si>
  <si>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</si>
  <si>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</si>
  <si>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</si>
  <si>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</si>
  <si>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</si>
  <si>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</si>
  <si>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</si>
  <si>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</si>
  <si>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</si>
  <si>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</si>
  <si>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</si>
  <si>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</si>
  <si>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</si>
  <si>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</si>
  <si>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</si>
  <si>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</si>
  <si>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</si>
  <si>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</si>
  <si>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</si>
  <si>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</si>
  <si>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</si>
  <si>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</si>
  <si>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</si>
  <si>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</si>
  <si>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</si>
  <si>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</si>
  <si>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</si>
  <si>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</si>
  <si>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</si>
  <si>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</si>
  <si>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</si>
  <si>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</si>
  <si>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</si>
  <si>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</si>
  <si>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</si>
  <si>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</si>
  <si>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</si>
  <si>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</si>
  <si>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</si>
  <si>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</si>
  <si>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</si>
  <si>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</si>
  <si>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</si>
  <si>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</si>
  <si>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</si>
  <si>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</si>
  <si>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</si>
  <si>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</si>
  <si>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</si>
  <si>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</si>
  <si>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</si>
  <si>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</si>
  <si>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</si>
  <si>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</si>
  <si>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</si>
  <si>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</si>
  <si>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</si>
  <si>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</si>
  <si>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</si>
  <si>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</si>
  <si>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</si>
  <si>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</si>
  <si>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</si>
  <si>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</si>
  <si>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</si>
  <si>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</si>
  <si>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</si>
  <si>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</si>
  <si>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</si>
  <si>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</si>
  <si>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</si>
  <si>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</si>
  <si>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</si>
  <si>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</si>
  <si>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</si>
  <si>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</si>
  <si>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</si>
  <si>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</si>
  <si>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</si>
  <si>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</si>
  <si>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</si>
  <si>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</si>
  <si>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</si>
  <si>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</si>
  <si>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</si>
  <si>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</si>
  <si>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</si>
  <si>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</si>
  <si>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</si>
  <si>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</si>
  <si>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</si>
  <si>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</si>
  <si>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</si>
  <si>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</si>
  <si>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</si>
  <si>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</si>
  <si>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</si>
  <si>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</si>
  <si>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</si>
  <si>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</si>
  <si>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</si>
  <si>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</si>
  <si>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</si>
  <si>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</si>
  <si>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</si>
  <si>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</si>
  <si>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</si>
  <si>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</si>
  <si>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</si>
  <si>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</si>
  <si>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</si>
  <si>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</si>
  <si>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</si>
  <si>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</si>
  <si>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</si>
  <si>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</si>
  <si>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</si>
  <si>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</si>
  <si>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</si>
  <si>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</si>
  <si>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</si>
  <si>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</si>
  <si>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</si>
  <si>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</si>
  <si>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</si>
  <si>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</si>
  <si>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</si>
  <si>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</si>
  <si>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</si>
  <si>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</si>
  <si>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</si>
  <si>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</si>
  <si>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</si>
  <si>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</si>
  <si>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</si>
  <si>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</si>
  <si>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</si>
  <si>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</si>
  <si>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</si>
  <si>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</si>
  <si>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</si>
  <si>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</si>
  <si>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</si>
  <si>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</si>
  <si>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</si>
  <si>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</si>
  <si>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</si>
  <si>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</si>
  <si>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</si>
  <si>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</si>
  <si>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</si>
  <si>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</si>
  <si>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</si>
  <si>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</si>
  <si>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</si>
  <si>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</si>
  <si>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</si>
  <si>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</si>
  <si>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</si>
  <si>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</si>
  <si>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</si>
  <si>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</si>
  <si>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</si>
  <si>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</si>
  <si>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</si>
  <si>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</si>
  <si>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</si>
  <si>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</si>
  <si>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</si>
  <si>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</si>
  <si>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</si>
  <si>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</si>
  <si>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</si>
  <si>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</si>
  <si>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</si>
  <si>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</si>
  <si>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</si>
  <si>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</si>
  <si>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</si>
  <si>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</si>
  <si>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</si>
  <si>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</si>
  <si>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</si>
  <si>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</si>
  <si>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</si>
  <si>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</si>
  <si>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</si>
  <si>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</si>
  <si>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</si>
  <si>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</si>
  <si>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</si>
  <si>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</si>
  <si>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</si>
  <si>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</si>
  <si>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</si>
  <si>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</si>
  <si>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</si>
  <si>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</si>
  <si>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</si>
  <si>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</si>
  <si>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</si>
  <si>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</si>
  <si>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</si>
  <si>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</si>
  <si>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</si>
  <si>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</si>
  <si>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</si>
  <si>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</si>
  <si>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</si>
  <si>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</si>
  <si>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</si>
  <si>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</si>
  <si>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</si>
  <si>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</si>
  <si>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</si>
  <si>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</si>
  <si>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</si>
  <si>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</si>
  <si>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</si>
  <si>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</si>
  <si>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</si>
  <si>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</si>
  <si>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</si>
  <si>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</si>
  <si>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</si>
  <si>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</si>
  <si>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</si>
  <si>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</si>
  <si>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</si>
  <si>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</si>
  <si>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</si>
  <si>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</si>
  <si>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</si>
  <si>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</si>
  <si>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</si>
  <si>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</si>
  <si>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</si>
  <si>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</si>
  <si>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</si>
  <si>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</si>
  <si>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</si>
  <si>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</si>
  <si>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</si>
  <si>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</si>
  <si>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</si>
  <si>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</si>
  <si>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</si>
  <si>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</si>
  <si>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</si>
  <si>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</si>
  <si>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</si>
  <si>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</si>
  <si>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</si>
  <si>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</si>
  <si>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</si>
  <si>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</si>
  <si>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</si>
  <si>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</si>
  <si>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</si>
  <si>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</si>
  <si>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</si>
  <si>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</si>
  <si>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</si>
  <si>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</si>
  <si>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</si>
  <si>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</si>
  <si>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</si>
  <si>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</si>
  <si>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</si>
  <si>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</si>
  <si>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</si>
  <si>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</si>
  <si>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</si>
  <si>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</si>
  <si>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</si>
  <si>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</si>
  <si>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</si>
  <si>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</si>
  <si>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</si>
  <si>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</si>
  <si>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</si>
  <si>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</si>
  <si>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</si>
  <si>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</si>
  <si>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</si>
  <si>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</si>
  <si>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</si>
  <si>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</si>
  <si>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</si>
  <si>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</si>
  <si>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</si>
  <si>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</si>
  <si>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</si>
  <si>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</si>
  <si>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</si>
  <si>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</si>
  <si>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</si>
  <si>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</si>
  <si>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</si>
  <si>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</si>
  <si>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</si>
  <si>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</si>
  <si>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</si>
  <si>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</si>
  <si>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</si>
  <si>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</si>
  <si>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</si>
  <si>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</si>
  <si>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</si>
  <si>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</si>
  <si>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</si>
  <si>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</si>
  <si>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</si>
  <si>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</si>
  <si>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</si>
  <si>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</si>
  <si>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</si>
  <si>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</si>
  <si>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</si>
  <si>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</si>
  <si>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</si>
  <si>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</si>
  <si>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</si>
  <si>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</si>
  <si>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</si>
  <si>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</si>
  <si>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</si>
  <si>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</si>
  <si>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</si>
  <si>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</si>
  <si>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</si>
  <si>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</si>
  <si>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</si>
  <si>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</si>
  <si>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</si>
  <si>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</si>
  <si>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</si>
  <si>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</si>
  <si>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</si>
  <si>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</si>
  <si>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</si>
  <si>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</si>
  <si>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</si>
  <si>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</si>
  <si>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</si>
  <si>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</si>
  <si>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</si>
  <si>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</si>
  <si>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</si>
  <si>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</si>
  <si>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</si>
  <si>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</si>
  <si>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</si>
  <si>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</si>
  <si>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</si>
  <si>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</si>
  <si>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</si>
  <si>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</si>
  <si>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</si>
  <si>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</si>
  <si>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</si>
  <si>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</si>
  <si>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</si>
  <si>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</si>
  <si>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</si>
  <si>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</si>
  <si>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</si>
  <si>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</si>
  <si>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</si>
  <si>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</si>
  <si>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</si>
  <si>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</si>
  <si>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</si>
  <si>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</si>
  <si>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</si>
  <si>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</si>
  <si>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</si>
  <si>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</si>
  <si>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</si>
  <si>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</si>
  <si>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</si>
  <si>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</si>
  <si>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</si>
  <si>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</si>
  <si>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</si>
  <si>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</si>
  <si>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</si>
  <si>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</si>
  <si>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</si>
  <si>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</si>
  <si>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</si>
  <si>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</si>
  <si>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</si>
  <si>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</si>
  <si>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</si>
  <si>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</si>
  <si>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</si>
  <si>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</si>
  <si>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</si>
  <si>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</si>
  <si>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</si>
  <si>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</si>
  <si>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</si>
  <si>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</si>
  <si>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</si>
  <si>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</si>
  <si>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</si>
  <si>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</si>
  <si>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</si>
  <si>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</si>
  <si>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</si>
  <si>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</si>
  <si>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</si>
  <si>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</si>
  <si>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</si>
  <si>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</si>
  <si>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</si>
  <si>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</si>
  <si>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</si>
  <si>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</si>
  <si>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</si>
  <si>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</si>
  <si>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</si>
  <si>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</si>
  <si>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</si>
  <si>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</si>
  <si>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</si>
  <si>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</si>
  <si>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</si>
  <si>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</si>
  <si>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</si>
  <si>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</si>
  <si>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</si>
  <si>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</si>
  <si>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</si>
  <si>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</si>
  <si>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</si>
  <si>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</si>
  <si>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</si>
  <si>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</si>
  <si>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</si>
  <si>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</si>
  <si>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</si>
  <si>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</si>
  <si>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</si>
  <si>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</si>
  <si>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</si>
  <si>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</si>
  <si>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</si>
  <si>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</si>
  <si>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</si>
  <si>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</si>
  <si>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</si>
  <si>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</si>
  <si>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</si>
  <si>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</si>
  <si>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</si>
  <si>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</si>
  <si>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</si>
  <si>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</si>
  <si>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</si>
  <si>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</si>
  <si>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</si>
  <si>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</si>
  <si>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</si>
  <si>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</si>
  <si>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</si>
  <si>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</si>
  <si>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</si>
  <si>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</si>
  <si>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</si>
  <si>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</si>
  <si>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</si>
  <si>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</si>
  <si>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</si>
  <si>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</si>
  <si>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</si>
  <si>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</si>
  <si>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</si>
  <si>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</si>
  <si>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</si>
  <si>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</si>
  <si>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</si>
  <si>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</si>
  <si>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</si>
  <si>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</si>
  <si>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</si>
  <si>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</si>
  <si>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</si>
  <si>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</si>
  <si>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</si>
  <si>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</si>
  <si>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</si>
  <si>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</si>
  <si>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</si>
  <si>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</si>
  <si>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</si>
  <si>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</si>
  <si>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</si>
  <si>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</si>
  <si>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</si>
  <si>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</si>
  <si>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</si>
  <si>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</si>
  <si>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</si>
  <si>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</si>
  <si>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</si>
  <si>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</si>
  <si>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</si>
  <si>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</si>
  <si>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</si>
  <si>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</si>
  <si>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</si>
  <si>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</si>
  <si>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</si>
  <si>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</si>
  <si>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</si>
  <si>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</si>
  <si>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</si>
  <si>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</si>
  <si>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</si>
  <si>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</si>
  <si>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</si>
  <si>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</si>
  <si>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</si>
  <si>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</si>
  <si>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</si>
  <si>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</si>
  <si>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</si>
  <si>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</si>
  <si>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</si>
  <si>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</si>
  <si>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</si>
  <si>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</si>
  <si>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</si>
  <si>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</si>
  <si>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</si>
  <si>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</si>
  <si>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</si>
  <si>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</si>
  <si>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</si>
  <si>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</si>
  <si>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</si>
  <si>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</si>
  <si>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</si>
  <si>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</si>
  <si>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</si>
  <si>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</si>
  <si>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</si>
  <si>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</si>
  <si>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</si>
  <si>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</si>
  <si>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</si>
  <si>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</si>
  <si>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</si>
  <si>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</si>
  <si>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</si>
  <si>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</si>
  <si>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</si>
  <si>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</si>
  <si>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</si>
  <si>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</si>
  <si>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</si>
  <si>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</si>
  <si>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</si>
  <si>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</si>
  <si>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</si>
  <si>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</si>
  <si>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</si>
  <si>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</si>
  <si>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</si>
  <si>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</si>
  <si>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</si>
  <si>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</si>
  <si>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</si>
  <si>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</si>
  <si>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</si>
  <si>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</si>
  <si>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</si>
  <si>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</si>
  <si>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</si>
  <si>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</si>
  <si>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</si>
  <si>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</si>
  <si>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</si>
  <si>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</si>
  <si>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</si>
  <si>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</si>
  <si>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</si>
  <si>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</si>
  <si>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</si>
  <si>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</si>
  <si>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</si>
  <si>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</si>
  <si>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</si>
  <si>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</si>
  <si>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</si>
  <si>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</si>
  <si>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</si>
  <si>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</si>
  <si>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</si>
  <si>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</si>
  <si>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</si>
  <si>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</si>
  <si>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</si>
  <si>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</si>
  <si>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</si>
  <si>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</si>
  <si>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</si>
  <si>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</si>
  <si>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</si>
  <si>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</si>
  <si>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</si>
  <si>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</si>
  <si>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</si>
  <si>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</si>
  <si>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</si>
  <si>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</si>
  <si>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</si>
  <si>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</si>
  <si>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</si>
  <si>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</si>
  <si>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</si>
  <si>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</si>
  <si>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</si>
  <si>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</si>
  <si>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</si>
  <si>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</si>
  <si>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</si>
  <si>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</si>
  <si>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</si>
  <si>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</si>
  <si>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</si>
  <si>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</si>
  <si>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</si>
  <si>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</si>
  <si>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</si>
  <si>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</si>
  <si>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</si>
  <si>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</si>
  <si>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</si>
  <si>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</si>
  <si>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</si>
  <si>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</si>
  <si>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</si>
  <si>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</si>
  <si>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</si>
  <si>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</si>
  <si>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</si>
  <si>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</si>
  <si>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</si>
  <si>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</si>
  <si>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</si>
  <si>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</si>
  <si>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</si>
  <si>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</si>
  <si>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</si>
  <si>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</si>
  <si>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</si>
  <si>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</si>
  <si>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</si>
  <si>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</si>
  <si>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</si>
  <si>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</si>
  <si>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</si>
  <si>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</si>
  <si>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</si>
  <si>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</si>
  <si>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</si>
  <si>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</si>
  <si>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</si>
  <si>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</si>
  <si>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</si>
  <si>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</si>
  <si>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</si>
  <si>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</si>
  <si>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</si>
  <si>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</si>
  <si>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</si>
  <si>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</si>
  <si>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</si>
  <si>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</si>
  <si>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</si>
  <si>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</si>
  <si>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</si>
  <si>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</si>
  <si>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</si>
  <si>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</si>
  <si>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</si>
  <si>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</si>
  <si>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</si>
  <si>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</si>
  <si>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</si>
  <si>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</si>
  <si>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</si>
  <si>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</si>
  <si>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</si>
  <si>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</si>
  <si>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</si>
  <si>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</si>
  <si>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</si>
  <si>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</si>
  <si>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</si>
  <si>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</si>
  <si>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</si>
  <si>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</si>
  <si>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</si>
  <si>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</si>
  <si>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</si>
  <si>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</si>
  <si>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</si>
  <si>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</si>
  <si>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</si>
  <si>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</si>
  <si>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</si>
  <si>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</si>
  <si>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</si>
  <si>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</si>
  <si>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</si>
  <si>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</si>
  <si>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</si>
  <si>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</si>
  <si>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</si>
  <si>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</si>
  <si>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</si>
  <si>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</si>
  <si>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</si>
  <si>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</si>
  <si>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</si>
  <si>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</si>
  <si>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</si>
  <si>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</si>
  <si>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</si>
  <si>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</si>
  <si>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</si>
  <si>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</si>
  <si>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</si>
  <si>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</si>
  <si>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</si>
  <si>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</si>
  <si>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</si>
  <si>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</si>
  <si>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</si>
  <si>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</si>
  <si>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</si>
  <si>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</si>
  <si>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</si>
  <si>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</si>
  <si>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</si>
  <si>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</si>
  <si>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</si>
  <si>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</si>
  <si>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</si>
  <si>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</si>
  <si>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</si>
  <si>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</si>
  <si>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</si>
  <si>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</si>
  <si>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</si>
  <si>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</si>
  <si>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</si>
  <si>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</si>
  <si>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</si>
  <si>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</si>
  <si>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</si>
  <si>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</si>
  <si>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</si>
  <si>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</si>
  <si>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</si>
  <si>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</si>
  <si>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</si>
  <si>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</si>
  <si>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</si>
  <si>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</si>
  <si>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</si>
  <si>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</si>
  <si>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</si>
  <si>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</si>
  <si>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</si>
  <si>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</si>
  <si>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</si>
  <si>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</si>
  <si>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</si>
  <si>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</si>
  <si>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</si>
  <si>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</si>
  <si>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</si>
  <si>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</si>
  <si>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</si>
  <si>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</si>
  <si>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</si>
  <si>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</si>
  <si>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</si>
  <si>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</si>
  <si>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</si>
  <si>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</si>
  <si>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</si>
  <si>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</si>
  <si>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</si>
  <si>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</si>
  <si>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</si>
  <si>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</si>
  <si>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</si>
  <si>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</si>
  <si>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</si>
  <si>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</si>
  <si>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</si>
  <si>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</si>
  <si>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</si>
  <si>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</si>
  <si>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</si>
  <si>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</si>
  <si>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</si>
  <si>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</si>
  <si>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</si>
  <si>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</si>
  <si>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</si>
  <si>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</si>
  <si>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</si>
  <si>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</si>
  <si>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</si>
  <si>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</si>
  <si>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</si>
  <si>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</si>
  <si>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</si>
  <si>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</si>
  <si>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</si>
  <si>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</si>
  <si>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</si>
  <si>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</si>
  <si>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</si>
  <si>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</si>
  <si>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</si>
  <si>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</si>
  <si>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</si>
  <si>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</si>
  <si>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</si>
  <si>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</si>
  <si>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</si>
  <si>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</si>
  <si>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</si>
  <si>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</si>
  <si>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</si>
  <si>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</si>
  <si>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</si>
  <si>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</si>
  <si>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</si>
  <si>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</si>
  <si>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</si>
  <si>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</si>
  <si>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</si>
  <si>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</si>
  <si>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</si>
  <si>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</si>
  <si>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</si>
  <si>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</si>
  <si>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</si>
  <si>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</si>
  <si>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</si>
  <si>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</si>
  <si>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</si>
  <si>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</si>
  <si>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</si>
  <si>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</si>
  <si>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</si>
  <si>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</si>
  <si>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</si>
  <si>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</si>
  <si>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</si>
  <si>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</si>
  <si>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</si>
  <si>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</si>
  <si>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</si>
  <si>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</si>
  <si>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</si>
  <si>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</si>
  <si>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</si>
  <si>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</si>
  <si>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</si>
  <si>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</si>
  <si>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</si>
  <si>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</si>
  <si>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</si>
  <si>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</si>
  <si>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</si>
  <si>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</si>
  <si>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</si>
  <si>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</si>
  <si>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</si>
  <si>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</si>
  <si>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</si>
  <si>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</si>
  <si>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</si>
  <si>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</si>
  <si>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</si>
  <si>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</si>
  <si>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</si>
  <si>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</si>
  <si>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</si>
  <si>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</si>
  <si>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</si>
  <si>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</si>
  <si>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</si>
  <si>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</si>
  <si>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</si>
  <si>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</si>
  <si>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</si>
  <si>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</si>
  <si>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</si>
  <si>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</si>
  <si>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</si>
  <si>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</si>
  <si>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</si>
  <si>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</si>
  <si>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</si>
  <si>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</si>
  <si>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</si>
  <si>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</si>
  <si>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</si>
  <si>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</si>
  <si>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</si>
  <si>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</si>
  <si>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</si>
  <si>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</si>
  <si>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</si>
  <si>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</si>
  <si>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</si>
  <si>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</si>
  <si>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</si>
  <si>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</si>
  <si>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</si>
  <si>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</si>
  <si>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</si>
  <si>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</si>
  <si>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</si>
  <si>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</si>
  <si>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</si>
  <si>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</si>
  <si>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</si>
  <si>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</si>
  <si>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</si>
  <si>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</si>
  <si>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</si>
  <si>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</si>
  <si>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</si>
  <si>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</si>
  <si>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</si>
  <si>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</si>
  <si>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</si>
  <si>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</si>
  <si>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</si>
  <si>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</si>
  <si>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</si>
  <si>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</si>
  <si>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</si>
  <si>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</si>
  <si>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</si>
  <si>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</si>
  <si>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</si>
  <si>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</si>
  <si>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</si>
  <si>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</si>
  <si>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</si>
  <si>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</si>
  <si>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</si>
  <si>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</si>
  <si>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</si>
  <si>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</si>
  <si>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</si>
  <si>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</si>
  <si>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</si>
  <si>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</si>
  <si>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</si>
  <si>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</si>
  <si>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</si>
  <si>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</si>
  <si>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</si>
  <si>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</si>
  <si>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</si>
  <si>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</si>
  <si>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</si>
  <si>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</si>
  <si>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</si>
  <si>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</si>
  <si>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</si>
  <si>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</si>
  <si>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</si>
  <si>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</si>
  <si>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</si>
  <si>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</si>
  <si>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</si>
  <si>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</si>
  <si>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</si>
  <si>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</si>
  <si>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</si>
  <si>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</si>
  <si>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</si>
  <si>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</si>
  <si>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</si>
  <si>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</si>
  <si>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</si>
  <si>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</si>
  <si>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</si>
  <si>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</si>
  <si>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</si>
  <si>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</si>
  <si>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</si>
  <si>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</si>
  <si>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</si>
  <si>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</si>
  <si>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</si>
  <si>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</si>
  <si>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</si>
  <si>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</si>
  <si>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</si>
  <si>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</si>
  <si>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</si>
  <si>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</si>
  <si>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</si>
  <si>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</si>
  <si>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</si>
  <si>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</si>
  <si>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</si>
  <si>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</si>
  <si>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</si>
  <si>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</si>
  <si>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</si>
  <si>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</si>
  <si>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</si>
  <si>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</si>
  <si>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</si>
  <si>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</si>
  <si>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</si>
  <si>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</si>
  <si>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</si>
  <si>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</si>
  <si>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</si>
  <si>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</si>
  <si>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</si>
  <si>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</si>
  <si>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</si>
  <si>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</si>
  <si>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</si>
  <si>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</si>
  <si>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</si>
  <si>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</si>
  <si>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</si>
  <si>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</si>
  <si>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</si>
  <si>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</si>
  <si>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</si>
  <si>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</si>
  <si>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</si>
  <si>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</si>
  <si>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</si>
  <si>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</si>
  <si>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</si>
  <si>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</si>
  <si>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</si>
  <si>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</si>
  <si>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</si>
  <si>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</si>
  <si>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</si>
  <si>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</si>
  <si>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</si>
  <si>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</si>
  <si>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</si>
  <si>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</si>
  <si>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</si>
  <si>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</si>
  <si>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</si>
  <si>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</si>
  <si>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</si>
  <si>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</si>
  <si>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</si>
  <si>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</si>
  <si>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</si>
  <si>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</si>
  <si>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</si>
  <si>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</si>
  <si>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</si>
  <si>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</si>
  <si>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</si>
  <si>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</si>
  <si>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</si>
  <si>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</si>
  <si>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</si>
  <si>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</si>
  <si>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</si>
  <si>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</si>
  <si>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</si>
  <si>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</si>
  <si>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</si>
  <si>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</si>
  <si>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</si>
  <si>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</si>
  <si>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</si>
  <si>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</si>
  <si>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</si>
  <si>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</si>
  <si>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</si>
  <si>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</si>
  <si>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</si>
  <si>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</si>
  <si>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</si>
  <si>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</si>
  <si>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</si>
  <si>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</si>
  <si>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</si>
  <si>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</si>
  <si>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</si>
  <si>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</si>
  <si>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</si>
  <si>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</si>
  <si>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</si>
  <si>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</si>
  <si>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</si>
  <si>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</si>
  <si>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</si>
  <si>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</si>
  <si>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</si>
  <si>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</si>
  <si>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</si>
  <si>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</si>
  <si>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</si>
  <si>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</si>
  <si>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</si>
  <si>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</si>
  <si>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</si>
  <si>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</si>
  <si>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</si>
  <si>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</si>
  <si>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</si>
  <si>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</si>
  <si>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</si>
  <si>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</si>
  <si>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</si>
  <si>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</si>
  <si>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</si>
  <si>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</si>
  <si>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</si>
  <si>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</si>
  <si>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</si>
  <si>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</si>
  <si>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</si>
  <si>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</si>
  <si>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</si>
  <si>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</si>
  <si>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</si>
  <si>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</si>
  <si>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</si>
  <si>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</si>
  <si>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</si>
  <si>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</si>
  <si>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</si>
  <si>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</si>
  <si>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</si>
  <si>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</si>
  <si>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</si>
  <si>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</si>
  <si>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</si>
  <si>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</si>
  <si>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</si>
  <si>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</si>
  <si>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</si>
  <si>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</si>
  <si>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</si>
  <si>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</si>
  <si>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</si>
  <si>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</si>
  <si>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</si>
  <si>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</si>
  <si>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</si>
  <si>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</si>
  <si>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</si>
  <si>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</si>
  <si>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</si>
  <si>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</si>
  <si>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</si>
  <si>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</si>
  <si>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</si>
  <si>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</si>
  <si>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</si>
  <si>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</si>
  <si>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</si>
  <si>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</si>
  <si>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</si>
  <si>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</si>
  <si>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</si>
  <si>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</si>
  <si>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</si>
  <si>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</si>
  <si>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</si>
  <si>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</si>
  <si>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</si>
  <si>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</si>
  <si>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</si>
  <si>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</si>
  <si>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</si>
  <si>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</si>
  <si>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</si>
  <si>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</si>
  <si>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</si>
  <si>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</si>
  <si>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</si>
  <si>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</si>
  <si>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</si>
  <si>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</si>
  <si>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</si>
  <si>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</si>
  <si>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</si>
  <si>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</si>
  <si>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</si>
  <si>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</si>
  <si>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</si>
  <si>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</si>
  <si>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</si>
  <si>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</si>
  <si>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</si>
  <si>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</si>
  <si>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</si>
  <si>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</si>
  <si>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</si>
  <si>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</si>
  <si>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</si>
  <si>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</si>
  <si>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</si>
  <si>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</si>
  <si>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</si>
  <si>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</si>
  <si>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</si>
  <si>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</si>
  <si>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</si>
  <si>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</si>
  <si>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</si>
  <si>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</si>
  <si>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</si>
  <si>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</si>
  <si>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</si>
  <si>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</si>
  <si>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</si>
  <si>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</si>
  <si>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</si>
  <si>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</si>
  <si>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</si>
  <si>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</si>
  <si>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</si>
  <si>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</si>
  <si>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</si>
  <si>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</si>
  <si>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</si>
  <si>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</si>
  <si>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</si>
  <si>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</si>
  <si>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</si>
  <si>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</si>
  <si>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</si>
  <si>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</si>
  <si>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</si>
  <si>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</si>
  <si>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</si>
  <si>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</si>
  <si>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</si>
  <si>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</si>
  <si>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</si>
  <si>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</si>
  <si>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</si>
  <si>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</si>
  <si>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</si>
  <si>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</si>
  <si>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</si>
  <si>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</si>
  <si>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</si>
  <si>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</si>
  <si>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</si>
  <si>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</si>
  <si>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</si>
  <si>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</si>
  <si>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</si>
  <si>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</si>
  <si>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</si>
  <si>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</si>
  <si>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</si>
  <si>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</si>
  <si>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</si>
  <si>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</si>
  <si>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</si>
  <si>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</si>
  <si>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</si>
  <si>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</si>
  <si>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</si>
  <si>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</si>
  <si>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</si>
  <si>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</si>
  <si>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</si>
  <si>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</si>
  <si>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</si>
  <si>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</si>
  <si>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</si>
  <si>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</si>
  <si>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</si>
  <si>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</si>
  <si>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</si>
  <si>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</si>
  <si>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</si>
  <si>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</si>
  <si>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</si>
  <si>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</si>
  <si>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</si>
  <si>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</si>
  <si>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</si>
  <si>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</si>
  <si>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</si>
  <si>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</si>
  <si>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</si>
  <si>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</si>
  <si>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</si>
  <si>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</si>
  <si>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</si>
  <si>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</si>
  <si>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</si>
  <si>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</si>
  <si>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</si>
  <si>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</si>
  <si>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</si>
  <si>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</si>
  <si>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</si>
  <si>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</si>
  <si>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</si>
  <si>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</si>
  <si>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</si>
  <si>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</si>
  <si>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</si>
  <si>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</si>
  <si>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</si>
  <si>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</si>
  <si>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</si>
  <si>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</si>
  <si>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</si>
  <si>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</si>
  <si>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</si>
  <si>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</si>
  <si>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</si>
  <si>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</si>
  <si>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</si>
  <si>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</si>
  <si>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</si>
  <si>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</si>
  <si>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</si>
  <si>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</si>
  <si>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</si>
  <si>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</si>
  <si>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</si>
  <si>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</si>
  <si>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</si>
  <si>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</si>
  <si>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</si>
  <si>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</si>
  <si>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</si>
  <si>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</si>
  <si>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</si>
  <si>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</si>
  <si>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</si>
  <si>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</si>
  <si>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</si>
  <si>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</si>
  <si>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</si>
  <si>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</si>
  <si>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</si>
  <si>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</si>
  <si>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</si>
  <si>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</si>
  <si>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</si>
  <si>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</si>
  <si>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</si>
  <si>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</si>
  <si>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</si>
  <si>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</si>
  <si>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</si>
  <si>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</si>
  <si>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</si>
  <si>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</si>
  <si>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</si>
  <si>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</si>
  <si>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</si>
  <si>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</si>
  <si>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</si>
  <si>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</si>
  <si>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</si>
  <si>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</si>
  <si>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</si>
  <si>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</si>
  <si>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</si>
  <si>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</si>
  <si>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</si>
  <si>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</si>
  <si>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</si>
  <si>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</si>
  <si>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</si>
  <si>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</si>
  <si>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</si>
  <si>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</si>
  <si>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</si>
  <si>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</si>
  <si>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</si>
  <si>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</si>
  <si>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</si>
  <si>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</si>
  <si>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</si>
  <si>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</si>
  <si>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</si>
  <si>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</si>
  <si>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</si>
  <si>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</si>
  <si>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</si>
  <si>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</si>
  <si>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</si>
  <si>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</si>
  <si>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</si>
  <si>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</si>
  <si>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</si>
  <si>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</si>
  <si>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</si>
  <si>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</si>
  <si>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</si>
  <si>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</si>
  <si>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</si>
  <si>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</si>
  <si>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</si>
  <si>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</si>
  <si>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</si>
  <si>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</si>
  <si>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</si>
  <si>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</si>
  <si>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</si>
  <si>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</si>
  <si>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</si>
  <si>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</si>
  <si>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</si>
  <si>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</si>
  <si>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</si>
  <si>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</si>
  <si>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</si>
  <si>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</si>
  <si>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</si>
  <si>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</si>
  <si>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</si>
  <si>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</si>
  <si>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</si>
  <si>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</si>
  <si>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</si>
  <si>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</si>
  <si>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</si>
  <si>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</si>
  <si>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</si>
  <si>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</si>
  <si>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</si>
  <si>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</si>
  <si>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</si>
  <si>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</si>
  <si>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</si>
  <si>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</si>
  <si>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</si>
  <si>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</si>
  <si>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</si>
  <si>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</si>
  <si>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</si>
  <si>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</si>
  <si>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</si>
  <si>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</si>
  <si>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</si>
  <si>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</si>
  <si>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</si>
  <si>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</si>
  <si>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</si>
  <si>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</si>
  <si>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</si>
  <si>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</si>
  <si>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</si>
  <si>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</si>
  <si>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</si>
  <si>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</si>
  <si>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</si>
  <si>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</si>
  <si>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</si>
  <si>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</si>
  <si>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</si>
  <si>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</si>
  <si>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</si>
  <si>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</si>
  <si>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</si>
  <si>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</si>
  <si>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</si>
  <si>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</si>
  <si>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</si>
  <si>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</si>
  <si>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</si>
  <si>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</si>
  <si>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</si>
  <si>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</si>
  <si>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</si>
  <si>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</si>
  <si>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</si>
  <si>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</si>
  <si>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</si>
  <si>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</si>
  <si>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</si>
  <si>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</si>
  <si>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</si>
  <si>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</si>
  <si>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</si>
  <si>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</si>
  <si>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</si>
  <si>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</si>
  <si>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</si>
  <si>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</si>
  <si>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</si>
  <si>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</si>
  <si>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</si>
  <si>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</si>
  <si>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</si>
  <si>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</si>
  <si>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</si>
  <si>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</si>
  <si>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</si>
  <si>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</si>
  <si>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</si>
  <si>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</si>
  <si>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</si>
  <si>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</si>
  <si>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</si>
  <si>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</si>
  <si>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</si>
  <si>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</si>
  <si>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</si>
  <si>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</si>
  <si>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</si>
  <si>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</si>
  <si>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</si>
  <si>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</si>
  <si>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</si>
  <si>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</si>
  <si>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</si>
  <si>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</si>
  <si>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</si>
  <si>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</si>
  <si>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</si>
  <si>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</si>
  <si>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</si>
  <si>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</si>
  <si>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</si>
  <si>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</si>
  <si>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</si>
  <si>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</si>
  <si>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</si>
  <si>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</si>
  <si>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</si>
  <si>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</si>
  <si>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</si>
  <si>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</si>
  <si>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</si>
  <si>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</si>
  <si>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</si>
  <si>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</si>
  <si>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</si>
  <si>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</si>
  <si>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</si>
  <si>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</si>
  <si>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</si>
  <si>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</si>
  <si>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</si>
  <si>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</si>
  <si>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</si>
  <si>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</si>
  <si>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</si>
  <si>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</si>
  <si>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</si>
  <si>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</si>
  <si>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</si>
  <si>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</si>
  <si>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</si>
  <si>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</si>
  <si>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</si>
  <si>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</si>
  <si>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</si>
  <si>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</si>
  <si>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</si>
  <si>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</si>
  <si>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</si>
  <si>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</si>
  <si>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</si>
  <si>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</si>
  <si>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</si>
  <si>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</si>
  <si>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</si>
  <si>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</si>
  <si>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</si>
  <si>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</si>
  <si>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</si>
  <si>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</si>
  <si>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</si>
  <si>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</si>
  <si>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</si>
  <si>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</si>
  <si>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</si>
  <si>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</si>
  <si>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</si>
  <si>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</si>
  <si>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</si>
  <si>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</si>
  <si>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</si>
  <si>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</si>
  <si>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</si>
  <si>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</si>
  <si>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</si>
  <si>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</si>
  <si>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</si>
  <si>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</si>
  <si>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</si>
  <si>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</si>
  <si>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</si>
  <si>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</si>
  <si>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</si>
  <si>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</si>
  <si>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</si>
  <si>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</si>
  <si>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</si>
  <si>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PCM-20251101-00000572</t>
  </si>
  <si>
    <t>ETA 25 Mins</t>
  </si>
  <si>
    <t>PCM-20251101-00000649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</si>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</sst>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9" totalsRowShown="0" headerRowDxfId="48" dataDxfId="47" headerRowBorderDxfId="45" tableBorderDxfId="46" totalsRowBorderDxfId="44">
  <autoFilter ref="A1:L1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299.50338958333305</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2.8134953703556675E-2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45962.451815509259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45962.451815509259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45962.451815509259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45962.451815509259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45962.451815509259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45962.451815509259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45962.451815509259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45962.451815509259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45962.451815509259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45962.451815509259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45962.451815509259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45962.451815509259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45962.451815509259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45962.451815509259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45962.451815509259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45962.451815509259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45962.451815509259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45962.451815509259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45962.451815509259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45962.451815509259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45962.451815509259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45962.451815509259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45962.451815509259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45962.451815509259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45962.451815509259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45962.451815509259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45962.451815509259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45962.451815509259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45962.451815509259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45962.451815509259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45962.451815509259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45962.451815509259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45962.451815509259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45962.451815509259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45962.451815509259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45962.451815509259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45962.451815509259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45962.451815509259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45962.451815509259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45962.451815509259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45962.451815509259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45962.451815509259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45962.451815509259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45962.451815509259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45962.451815509259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45962.451815509259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45962.451815509259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45962.451815509259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45962.451815509259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45962.451815509259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45962.451815509259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45962.451815509259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45962.451815509259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45962.451815509259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45962.451815509259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45962.451815509259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45962.451815509259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45962.451815509259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45962.451815509259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45962.451815509259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45962.451815509259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45962.451815509259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45962.451815509259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45962.451815509259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45962.451815509259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45962.451815509259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45962.451815509259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45962.451815509259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45962.451815509259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45962.451815509259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45962.451815509259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45962.451815509259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45962.451815509259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45962.451815509259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45962.451815509259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45962.451815509259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45962.451815509259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45962.451815509259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45962.451815509259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45962.451815509259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45962.451815509259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45962.451815509259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45962.451815509259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45962.451815509259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45962.451815509259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45962.451815509259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45962.451815509259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45962.451815509259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45962.451815509259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45962.451815509259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45962.451815509259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45962.451815509259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45962.451815509259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45962.451815509259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45962.451815509259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45962.451815509259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45962.451815509259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45962.451815509259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45962.451815509259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45962.451815509259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45962.451815509259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45962.451815509259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45962.451815509259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45962.451815509259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45962.451815509259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45962.451815509259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45962.451815509259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45962.451815509259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45962.451815509259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45962.451815509259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45962.451815509259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45962.451815509259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45962.451815509259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45962.451815509259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45962.451815509259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45962.451815509259</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45962.451815509259</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45962.451815509259</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45962.451815509259</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45962.451815509259</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45962.451815509259</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137.45197754629771</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3.7097321759283659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0.14925763889186783</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9.8910416665603407E-2</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45962.451815509259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45962.451815509259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45962.451815509259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45962.451815509259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45962.451815509259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45962.451815509259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45962.451815509259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45962.451815509259</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45962.451815509259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45962.451815509259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45962.451815509259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45962.451815509259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45962.451815509259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45962.451815509259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45962.451815509259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45962.451815509259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45962.451815509259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45962.451815509259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45962.451815509259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45962.451815509259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45962.451815509259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45962.451815509259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45962.451815509259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45962.451815509259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45962.451815509259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45962.451815509259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45962.451815509259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45962.451815509259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45962.451815509259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45962.451815509259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45962.451815509259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45962.451815509259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45962.451815509259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45962.451815509259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45962.451815509259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45962.451815509259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45962.451815509259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45962.451815509259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45962.451815509259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45962.451815509259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45962.451815509259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45962.451815509259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45962.451815509259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45962.451815509259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45962.451815509259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45962.451815509259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45962.451815509259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45962.451815509259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45962.451815509259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45962.451815509259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45962.451815509259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45962.451815509259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45962.451815509259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45962.451815509259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45962.451815509259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45962.451815509259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45962.451815509259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45962.451815509259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45962.451815509259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45962.451815509259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45962.451815509259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45962.451815509259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45962.451815509259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45962.451815509259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45962.451815509259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45962.451815509259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45962.451815509259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45962.451815509259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45962.451815509259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45962.451815509259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45962.451815509259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45962.451815509259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45962.451815509259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45962.451815509259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45962.451815509259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45962.451815509259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45962.451815509259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45962.451815509259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45962.451815509259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45962.451815509259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45962.451815509259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45962.451815509259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45962.451815509259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45962.451815509259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45962.451815509259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45962.451815509259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45962.451815509259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45962.451815509259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45962.451815509259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45962.451815509259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45962.451815509259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45962.451815509259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45962.451815509259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45962.451815509259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45962.451815509259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45962.451815509259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45962.451815509259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45962.451815509259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45962.451815509259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45962.451815509259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45962.451815509259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45962.451815509259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45962.451815509259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45962.451815509259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45962.451815509259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45962.451815509259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45962.451815509259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45962.451815509259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45962.451815509259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45962.451815509259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45962.451815509259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45962.451815509259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45962.451815509259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45962.451815509259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45962.451815509259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45962.451815509259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45962.451815509259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45962.451815509259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45962.451815509259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45962.451815509259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45962.451815509259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45962.451815509259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45962.451815509259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45962.451815509259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45962.451815509259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45962.451815509259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45962.451815509259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45962.451815509259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45962.451815509259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45962.451815509259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45962.451815509259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45962.451815509259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45962.451815509259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45962.451815509259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45962.451815509259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45962.451815509259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45962.451815509259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45962.451815509259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45962.451815509259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45962.451815509259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45962.451815509259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45962.451815509259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45962.451815509259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45962.451815509259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45962.451815509259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45962.451815509259</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45962.451815509259</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45962.451815509259</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45962.451815509259</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45962.451815509259</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45962.451815509259</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45962.451815509259</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0">
        <v>45962.405428240738</v>
      </c>
      <c r="G2" s="21">
        <f ca="1">IFERROR(NOW()-F2,"-")</f>
        <v>4.6387268521357328E-2</v>
      </c>
      <c r="H2" s="170">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45962.451815509259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45962.451815509259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45962.451815509259</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45962.451815509259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45962.451815509259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45962.451815509259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45962.451815509259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45962.451815509259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45962.451815509259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45962.451815509259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45962.451815509259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45962.451815509259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45962.451815509259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45962.451815509259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45962.451815509259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45962.451815509259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45962.451815509259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45962.451815509259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45962.451815509259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45962.451815509259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45962.451815509259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45962.451815509259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45962.451815509259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45962.451815509259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45962.451815509259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45962.451815509259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45962.451815509259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45962.451815509259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45962.451815509259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45962.451815509259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45962.451815509259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45962.451815509259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45962.451815509259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45962.451815509259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45962.451815509259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45962.451815509259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45962.451815509259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45962.451815509259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45962.451815509259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45962.451815509259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45962.451815509259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45962.451815509259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45962.451815509259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45962.451815509259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45962.451815509259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45962.451815509259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45962.451815509259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45962.451815509259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45962.451815509259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45962.451815509259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45962.451815509259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45962.451815509259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45962.451815509259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45962.451815509259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45962.451815509259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45962.451815509259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45962.451815509259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45962.451815509259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45962.451815509259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45962.451815509259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45962.451815509259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45962.451815509259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45962.451815509259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45962.451815509259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45962.451815509259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45962.451815509259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45962.451815509259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45962.451815509259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45962.451815509259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45962.451815509259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45962.451815509259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45962.451815509259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45962.451815509259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45962.451815509259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45962.451815509259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45962.451815509259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45962.451815509259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45962.451815509259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45962.451815509259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45962.451815509259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45962.451815509259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45962.451815509259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45962.451815509259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45962.451815509259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45962.451815509259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45962.451815509259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45962.451815509259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45962.451815509259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45962.451815509259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45962.451815509259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45962.451815509259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45962.451815509259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45962.451815509259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45962.451815509259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45962.451815509259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45962.451815509259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45962.451815509259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45962.451815509259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45962.451815509259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45962.451815509259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45962.451815509259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45962.451815509259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45962.451815509259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45962.451815509259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45962.451815509259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45962.451815509259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45962.451815509259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45962.451815509259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45962.451815509259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45962.451815509259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45962.451815509259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45962.451815509259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45962.451815509259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45962.451815509259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45962.451815509259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45962.451815509259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45962.451815509259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45962.451815509259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45962.451815509259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45962.451815509259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45962.451815509259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45962.451815509259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45962.451815509259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45962.451815509259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45962.451815509259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45962.451815509259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45962.451815509259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45962.451815509259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45962.451815509259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45962.451815509259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45962.451815509259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45962.451815509259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45962.451815509259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45962.451815509259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45962.451815509259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45962.451815509259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45962.451815509259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45962.451815509259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45962.451815509259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45962.451815509259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45962.451815509259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45962.451815509259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45962.451815509259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45962.451815509259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45962.451815509259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45962.451815509259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45962.451815509259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45962.451815509259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45962.451815509259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45962.451815509259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45962.451815509259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45962.451815509259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45962.451815509259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45962.451815509259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45962.451815509259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45962.451815509259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45962.451815509259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45962.451815509259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45962.451815509259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45962.451815509259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45962.451815509259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45962.451815509259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45962.451815509259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45962.451815509259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45962.451815509259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45962.451815509259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45962.451815509259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45962.451815509259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45962.451815509259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45962.451815509259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45962.451815509259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45962.451815509259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45962.451815509259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45962.451815509259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45962.451815509259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45962.451815509259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45962.451815509259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45962.451815509259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45962.451815509259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45962.451815509259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45962.451815509259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45962.451815509259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45962.451815509259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45962.451815509259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45962.451815509259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45962.451815509259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45962.451815509259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45962.451815509259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45962.451815509259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45962.451815509259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45962.451815509259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45962.451815509259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45962.451815509259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45962.451815509259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45962.451815509259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45962.451815509259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45962.451815509259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45962.451815509259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45962.451815509259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45962.451815509259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45962.451815509259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45962.451815509259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45962.451815509259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45962.451815509259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45962.451815509259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45962.451815509259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45962.451815509259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45962.451815509259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45962.451815509259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45962.451815509259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45962.451815509259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45962.451815509259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45962.451815509259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45962.451815509259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45962.451815509259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45962.451815509259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45962.451815509259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45962.451815509259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45962.451815509259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45962.451815509259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45962.451815509259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45962.451815509259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45962.451815509259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45962.451815509259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45962.451815509259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45962.451815509259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45962.451815509259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45962.451815509259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45962.451815509259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45962.451815509259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45962.451815509259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45962.451815509259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45962.451815509259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45962.451815509259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45962.451815509259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45962.451815509259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45962.451815509259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45962.451815509259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45962.451815509259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45962.451815509259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45962.451815509259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45962.451815509259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45962.451815509259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45962.451815509259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45962.451815509259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45962.451815509259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45962.451815509259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45962.451815509259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45962.451815509259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45962.451815509259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45962.451815509259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45962.451815509259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45962.451815509259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45962.451815509259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45962.451815509259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45962.451815509259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45962.451815509259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45962.451815509259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45962.451815509259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45962.451815509259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45962.451815509259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45962.451815509259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45962.451815509259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45962.451815509259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45962.451815509259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45962.451815509259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45962.451815509259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45962.451815509259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45962.451815509259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45962.451815509259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45962.451815509259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45962.451815509259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45962.451815509259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45962.451815509259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45962.451815509259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45962.451815509259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45962.451815509259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45962.451815509259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45962.451815509259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45962.451815509259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45962.451815509259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45962.451815509259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45962.451815509259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45962.451815509259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45962.451815509259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45962.451815509259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45962.451815509259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45962.451815509259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45962.451815509259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45962.451815509259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45962.451815509259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45962.451815509259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45962.451815509259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45962.451815509259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45962.451815509259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45962.451815509259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45962.451815509259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45962.451815509259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45962.451815509259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45962.451815509259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45962.451815509259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45962.451815509259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45962.451815509259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45962.451815509259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45962.451815509259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45962.451815509259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45962.451815509259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45962.451815509259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45962.451815509259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45962.451815509259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45962.451815509259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45962.451815509259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45962.451815509259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45962.451815509259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45962.451815509259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45962.451815509259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45962.451815509259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45962.451815509259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45962.451815509259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45962.451815509259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45962.451815509259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45962.451815509259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45962.451815509259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45962.451815509259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45962.451815509259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45962.451815509259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45962.451815509259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45962.451815509259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45962.451815509259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45962.451815509259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45962.451815509259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45962.451815509259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45962.451815509259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45962.451815509259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45962.451815509259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45962.451815509259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45962.451815509259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45962.451815509259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45962.451815509259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45962.451815509259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45962.451815509259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45962.451815509259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45962.451815509259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45962.451815509259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45962.451815509259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45962.451815509259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45962.451815509259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45962.451815509259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45962.451815509259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45962.451815509259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45962.451815509259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45962.451815509259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45962.451815509259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45962.451815509259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45962.451815509259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45962.451815509259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45962.451815509259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45962.451815509259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45962.451815509259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45962.451815509259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45962.451815509259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45962.451815509259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45962.451815509259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45962.451815509259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45962.451815509259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45962.451815509259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45962.451815509259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45962.451815509259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45962.451815509259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45962.451815509259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45962.451815509259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45962.451815509259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45962.451815509259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45962.451815509259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45962.451815509259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45962.451815509259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45962.451815509259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45962.451815509259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45962.451815509259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45962.451815509259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45962.451815509259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45962.451815509259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45962.451815509259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45962.451815509259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45962.451815509259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45962.451815509259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45962.451815509259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45962.451815509259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45962.451815509259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45962.451815509259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45962.451815509259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45962.451815509259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45962.451815509259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45962.451815509259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45962.451815509259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45962.451815509259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45962.451815509259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45962.451815509259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45962.451815509259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45962.451815509259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45962.451815509259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45962.451815509259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45962.451815509259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45962.451815509259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45962.451815509259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45962.451815509259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45962.451815509259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45962.451815509259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45962.451815509259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45962.451815509259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45962.451815509259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45962.451815509259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45962.451815509259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45962.451815509259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45962.451815509259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45962.451815509259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45962.451815509259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45962.451815509259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45962.451815509259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45962.451815509259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45962.451815509259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45962.451815509259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45962.451815509259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45962.451815509259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45962.451815509259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45962.451815509259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45962.451815509259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45962.451815509259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45962.451815509259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45962.451815509259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45962.451815509259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45962.451815509259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45962.451815509259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45962.451815509259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45962.451815509259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45962.451815509259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45962.451815509259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45962.451815509259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45962.451815509259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45962.451815509259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45962.451815509259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45962.451815509259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45962.451815509259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45962.451815509259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45962.451815509259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45962.451815509259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45962.451815509259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45962.451815509259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45962.451815509259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45962.451815509259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45962.451815509259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45962.451815509259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45962.451815509259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45962.451815509259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45962.451815509259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45962.451815509259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45962.451815509259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45962.451815509259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45962.451815509259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45962.451815509259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45962.451815509259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45962.451815509259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45962.451815509259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45962.451815509259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45962.451815509259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45962.451815509259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45962.451815509259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45962.451815509259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45962.451815509259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45962.451815509259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45962.451815509259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45962.451815509259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45962.451815509259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45962.451815509259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45962.451815509259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45962.451815509259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45962.451815509259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45962.451815509259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45962.451815509259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45962.451815509259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45962.451815509259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45962.451815509259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45962.451815509259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45962.451815509259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45962.451815509259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45962.451815509259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45962.451815509259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45962.451815509259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45962.451815509259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45962.451815509259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45962.451815509259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45962.451815509259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45962.451815509259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45962.451815509259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45962.451815509259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45962.451815509259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45962.451815509259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45962.451815509259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45962.451815509259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45962.451815509259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45962.451815509259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45962.451815509259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45962.451815509259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45962.451815509259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45962.451815509259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45962.451815509259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45962.451815509259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45962.451815509259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45962.451815509259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45962.451815509259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45962.451815509259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45962.451815509259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45962.451815509259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45962.451815509259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45962.451815509259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45962.451815509259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45962.451815509259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45962.451815509259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45962.451815509259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45962.451815509259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45962.451815509259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45962.451815509259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45962.451815509259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45962.451815509259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45962.451815509259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45962.451815509259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45962.451815509259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45962.451815509259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45962.451815509259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45962.451815509259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45962.451815509259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45962.451815509259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45962.451815509259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45962.451815509259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45962.451815509259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45962.451815509259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45962.451815509259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45962.451815509259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45962.451815509259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45962.451815509259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45962.451815509259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45962.451815509259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45962.451815509259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45962.451815509259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45962.451815509259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45962.451815509259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45962.451815509259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45962.451815509259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45962.451815509259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45962.451815509259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45962.451815509259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45962.451815509259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45962.451815509259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45962.451815509259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45962.451815509259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45962.451815509259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45962.451815509259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45962.451815509259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45962.451815509259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45962.451815509259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45962.451815509259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45962.451815509259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45962.451815509259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45962.451815509259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45962.451815509259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45962.451815509259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45962.451815509259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45962.451815509259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45962.451815509259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45962.451815509259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45962.451815509259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45962.451815509259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45962.451815509259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45962.451815509259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45962.451815509259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45962.451815509259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45962.451815509259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45962.451815509259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45962.451815509259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45962.451815509259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45962.451815509259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45962.451815509259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45962.451815509259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45962.451815509259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45962.451815509259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45962.451815509259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45962.451815509259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45962.451815509259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45962.451815509259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45962.451815509259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45962.451815509259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45962.451815509259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45962.451815509259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45962.451815509259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45962.451815509259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45962.451815509259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45962.451815509259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45962.451815509259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45962.451815509259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45962.451815509259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45962.451815509259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45962.451815509259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45962.451815509259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45962.451815509259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45962.451815509259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45962.451815509259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45962.451815509259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45962.451815509259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45962.451815509259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45962.451815509259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45962.451815509259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45962.451815509259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45962.451815509259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45962.451815509259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45962.451815509259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45962.451815509259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45962.451815509259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45962.451815509259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45962.451815509259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45962.451815509259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45962.451815509259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45962.451815509259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45962.451815509259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45962.451815509259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45962.451815509259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45962.451815509259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45962.451815509259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45962.451815509259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45962.451815509259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45962.451815509259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45962.451815509259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45962.451815509259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45962.451815509259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45962.451815509259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45962.451815509259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45962.451815509259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45962.451815509259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45962.451815509259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45962.451815509259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45962.451815509259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45962.451815509259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45962.451815509259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45962.451815509259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45962.451815509259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45962.451815509259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45962.451815509259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45962.451815509259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45962.451815509259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45962.451815509259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45962.451815509259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45962.451815509259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45962.451815509259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45962.451815509259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45962.451815509259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45962.451815509259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45962.451815509259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45962.451815509259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45962.451815509259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45962.451815509259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45962.451815509259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45962.451815509259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45962.451815509259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45962.451815509259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45962.451815509259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45962.451815509259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45962.451815509259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45962.451815509259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45962.451815509259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45962.451815509259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45962.451815509259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45962.451815509259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45962.451815509259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45962.451815509259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45962.451815509259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45962.451815509259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45962.451815509259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45962.451815509259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45962.451815509259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45962.451815509259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45962.451815509259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45962.451815509259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45962.451815509259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45962.451815509259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45962.451815509259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45962.451815509259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45962.451815509259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45962.451815509259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45962.451815509259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45962.451815509259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45962.451815509259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45962.451815509259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45962.451815509259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45962.451815509259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45962.451815509259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45962.451815509259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45962.451815509259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45962.451815509259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45962.451815509259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45962.451815509259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45962.451815509259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45962.451815509259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45962.451815509259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45962.451815509259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45962.451815509259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45962.451815509259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45962.451815509259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45962.451815509259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45962.451815509259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45962.451815509259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45962.451815509259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45962.451815509259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45962.451815509259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45962.451815509259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45962.451815509259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45962.451815509259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45962.451815509259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45962.451815509259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45962.451815509259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45962.451815509259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45962.451815509259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45962.451815509259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45962.451815509259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45962.451815509259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45962.451815509259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45962.451815509259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45962.451815509259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45962.451815509259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45962.451815509259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45962.451815509259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45962.451815509259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45962.451815509259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45962.451815509259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45962.451815509259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45962.451815509259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45962.451815509259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45962.451815509259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45962.451815509259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45962.451815509259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45962.451815509259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45962.451815509259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45962.451815509259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45962.451815509259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45962.451815509259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45962.451815509259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45962.451815509259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45962.451815509259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45962.451815509259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45962.451815509259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45962.451815509259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45962.451815509259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45962.451815509259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45962.451815509259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45962.451815509259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45962.451815509259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45962.451815509259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45962.451815509259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45962.451815509259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45962.451815509259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45962.451815509259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45962.451815509259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45962.451815509259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45962.451815509259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45962.451815509259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45962.451815509259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45962.451815509259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45962.451815509259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45962.451815509259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45962.451815509259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45962.451815509259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45962.451815509259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45962.451815509259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45962.451815509259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45962.451815509259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45962.451815509259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45962.451815509259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45962.451815509259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45962.451815509259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45962.451815509259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45962.451815509259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45962.451815509259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45962.451815509259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45962.451815509259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45962.451815509259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45962.451815509259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45962.451815509259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45962.451815509259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45962.451815509259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45962.451815509259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45962.451815509259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45962.451815509259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45962.451815509259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45962.451815509259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45962.451815509259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45962.451815509259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45962.451815509259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45962.451815509259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45962.451815509259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45962.451815509259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45962.451815509259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45962.451815509259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45962.451815509259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45962.451815509259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45962.451815509259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45962.451815509259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45962.451815509259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45962.451815509259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45962.451815509259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45962.451815509259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45962.451815509259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45962.451815509259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45962.451815509259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45962.451815509259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45962.451815509259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45962.451815509259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45962.451815509259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45962.451815509259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45962.451815509259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45962.451815509259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45962.451815509259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45962.451815509259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45962.451815509259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45962.451815509259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45962.451815509259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45962.451815509259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45962.451815509259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45962.451815509259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45962.451815509259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45962.451815509259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45962.451815509259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45962.451815509259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45962.451815509259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45962.451815509259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45962.451815509259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45962.451815509259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45962.451815509259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45962.451815509259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45962.451815509259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45962.451815509259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45962.451815509259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45962.451815509259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45962.451815509259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45962.451815509259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45962.451815509259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45962.451815509259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45962.451815509259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45962.451815509259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45962.451815509259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45962.451815509259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45962.451815509259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45962.451815509259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45962.451815509259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45962.451815509259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45962.451815509259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45962.451815509259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45962.451815509259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45962.451815509259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45962.451815509259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45962.451815509259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45962.451815509259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45962.451815509259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45962.451815509259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45962.451815509259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45962.451815509259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45962.451815509259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45962.451815509259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45962.451815509259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45962.451815509259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45962.451815509259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45962.451815509259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45962.451815509259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45962.451815509259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45962.451815509259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45962.451815509259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45962.451815509259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45962.451815509259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45962.451815509259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45962.451815509259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45962.451815509259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45962.451815509259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45962.451815509259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45962.451815509259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45962.451815509259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45962.451815509259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45962.451815509259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45962.451815509259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45962.451815509259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45962.451815509259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45962.451815509259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45962.451815509259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45962.451815509259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45962.451815509259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45962.451815509259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45962.451815509259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45962.451815509259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45962.451815509259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45962.451815509259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45962.451815509259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45962.451815509259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45962.451815509259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45962.451815509259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45962.451815509259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45962.451815509259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45962.451815509259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45962.451815509259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45962.451815509259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45962.451815509259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45962.451815509259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45962.451815509259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45962.451815509259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45962.451815509259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45962.451815509259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45962.451815509259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45962.451815509259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45962.451815509259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45962.451815509259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45962.451815509259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45962.451815509259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45962.451815509259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45962.451815509259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45962.451815509259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45962.451815509259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45962.451815509259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45962.451815509259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45962.451815509259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45962.451815509259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45962.451815509259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45962.451815509259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45962.451815509259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45962.451815509259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45962.451815509259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45962.451815509259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45962.451815509259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45962.451815509259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45962.451815509259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45962.451815509259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45962.451815509259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45962.451815509259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45962.451815509259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45962.451815509259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45962.451815509259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45962.451815509259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45962.451815509259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45962.451815509259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45962.451815509259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45962.451815509259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45962.451815509259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45962.451815509259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45962.451815509259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45962.451815509259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45962.451815509259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45962.451815509259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45962.451815509259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45962.451815509259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45962.451815509259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45962.451815509259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45962.451815509259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45962.451815509259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45962.451815509259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45962.451815509259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45962.451815509259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45962.451815509259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45962.451815509259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45962.451815509259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45962.451815509259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45962.451815509259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45962.451815509259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45962.451815509259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45962.451815509259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45962.451815509259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45962.451815509259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45962.451815509259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45962.451815509259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45962.451815509259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45962.451815509259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45962.451815509259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45962.451815509259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45962.451815509259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45962.451815509259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45962.451815509259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45962.451815509259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45962.451815509259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45962.451815509259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45962.451815509259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45962.451815509259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45962.451815509259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45962.451815509259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45962.451815509259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45962.451815509259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45962.451815509259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45962.451815509259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45962.451815509259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45962.451815509259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45962.451815509259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45962.451815509259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45962.451815509259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45962.451815509259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45962.451815509259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45962.451815509259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45962.451815509259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45962.451815509259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45962.451815509259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45962.451815509259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45962.451815509259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45962.451815509259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45962.451815509259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45962.451815509259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45962.451815509259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45962.451815509259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45962.451815509259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45962.451815509259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45962.451815509259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45962.451815509259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45962.451815509259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45962.451815509259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45962.451815509259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45962.451815509259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45962.451815509259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45962.451815509259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45962.451815509259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45962.451815509259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45962.451815509259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45962.451815509259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45962.451815509259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45962.451815509259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45962.451815509259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45962.451815509259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45962.451815509259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45962.451815509259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45962.451815509259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45962.451815509259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45962.451815509259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45962.451815509259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45962.451815509259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45962.451815509259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45962.451815509259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45962.451815509259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45962.451815509259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45962.451815509259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45962.451815509259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45962.451815509259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45962.451815509259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45962.451815509259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45962.451815509259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45962.451815509259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45962.451815509259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45962.451815509259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45962.451815509259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45962.451815509259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45962.451815509259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45962.451815509259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45962.451815509259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45962.451815509259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45962.451815509259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45962.451815509259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45962.451815509259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45962.451815509259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45962.451815509259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45962.451815509259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45962.451815509259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45962.451815509259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45962.451815509259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45962.451815509259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45962.451815509259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45962.451815509259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45962.451815509259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45962.451815509259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45962.451815509259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45962.451815509259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45962.451815509259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45962.451815509259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45962.451815509259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45962.451815509259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45962.451815509259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45962.451815509259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45962.451815509259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45962.451815509259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45962.451815509259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45962.451815509259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45962.451815509259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45962.451815509259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45962.451815509259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45962.451815509259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45962.451815509259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45962.451815509259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45962.451815509259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45962.451815509259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45962.451815509259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45962.451815509259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45962.451815509259</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45962.451815509259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9"/>
  <sheetViews>
    <sheetView tabSelected="1" workbookViewId="0">
      <selection activeCell="H9" sqref="H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258.97109791666298</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1.4830655092591769</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37756</v>
      </c>
      <c r="E4" s="97" t="s">
        <v>39021</v>
      </c>
      <c r="F4" s="122">
        <v>45962.418055555558</v>
      </c>
      <c r="G4" s="123">
        <f ca="1">IFERROR(NOW()-F4,"")</f>
        <v>3.3759953701519407E-2</v>
      </c>
      <c r="H4" s="122">
        <v>45962.388888888891</v>
      </c>
      <c r="I4" s="118" t="str">
        <f>IFERROR(VLOOKUP(D4,DB!A:F,6,0),"")</f>
        <v>SCECO</v>
      </c>
      <c r="J4" s="118" t="str">
        <f>IFERROR(VLOOKUP(D4,DB!A:G,7,0),"")</f>
        <v>Vandalized</v>
      </c>
      <c r="K4" s="124" t="s">
        <v>39119</v>
      </c>
      <c r="L4" s="120" t="str">
        <f>IFERROR(VLOOKUP(D4,DB!A:I,9,0),"")</f>
        <v>Latis</v>
      </c>
    </row>
    <row r="5" spans="1:16" ht="15" customHeight="1">
      <c r="A5" s="118" t="s">
        <v>39120</v>
      </c>
      <c r="B5" s="118" t="str">
        <f>IFERROR(VLOOKUP(D5,DB!A:K,11,0),"")</f>
        <v>R4</v>
      </c>
      <c r="C5" s="119">
        <v>2</v>
      </c>
      <c r="D5" s="120" t="s">
        <v>30496</v>
      </c>
      <c r="E5" s="97" t="s">
        <v>39021</v>
      </c>
      <c r="F5" s="122">
        <v>45962.440138888887</v>
      </c>
      <c r="G5" s="123">
        <f ca="1">IFERROR(NOW()-F5,"")</f>
        <v>1.1676620371872559E-2</v>
      </c>
      <c r="H5" s="122">
        <v>45962.426249999997</v>
      </c>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97"/>
      <c r="F6" s="122"/>
      <c r="G6" s="123">
        <f ca="1">IFERROR(NOW()-F6,"")</f>
        <v>45962.451815509259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45962.451815509259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45962.451815509259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45962.451815509259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45962.451815509259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45962.451815509259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45962.451815509259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45962.451815509259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45962.451815509259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45962.451815509259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45962.451815509259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45962.451815509259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45962.451815509259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45962.451815509259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45962.451815509259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45962.451815509259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45962.451815509259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45962.451815509259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45962.451815509259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45962.451815509259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45962.451815509259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45962.451815509259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45962.451815509259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45962.451815509259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45962.451815509259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45962.451815509259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45962.451815509259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45962.451815509259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45962.451815509259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45962.451815509259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45962.451815509259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45962.451815509259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45962.451815509259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45962.451815509259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45962.451815509259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45962.451815509259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45962.451815509259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45962.451815509259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45962.451815509259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45962.451815509259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45962.451815509259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45962.451815509259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45962.451815509259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45962.451815509259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45962.451815509259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45962.451815509259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45962.451815509259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45962.451815509259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45962.451815509259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45962.451815509259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45962.451815509259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45962.451815509259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45962.451815509259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45962.451815509259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45962.451815509259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45962.451815509259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45962.451815509259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45962.451815509259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45962.451815509259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45962.451815509259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45962.451815509259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45962.451815509259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45962.451815509259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45962.451815509259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45962.451815509259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45962.451815509259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45962.451815509259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45962.451815509259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45962.451815509259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45962.451815509259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45962.451815509259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45962.451815509259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45962.451815509259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45962.451815509259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45962.451815509259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45962.451815509259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45962.451815509259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45962.451815509259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45962.451815509259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45962.451815509259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45962.451815509259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45962.451815509259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45962.451815509259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45962.451815509259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45962.451815509259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45962.451815509259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45962.451815509259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45962.451815509259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45962.451815509259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45962.451815509259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45962.451815509259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45962.451815509259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45962.451815509259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45962.451815509259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45962.451815509259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45962.451815509259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45962.451815509259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45962.451815509259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45962.451815509259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45962.451815509259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45962.451815509259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45962.451815509259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45962.451815509259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45962.451815509259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45962.451815509259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45962.451815509259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45962.451815509259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45962.451815509259</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45962.451815509259</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45962.451815509259</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45962.451815509259</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45962.451815509259</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45962.451815509259</v>
      </c>
      <c r="H118" s="122"/>
      <c r="I118" s="118" t="str">
        <f>IFERROR(VLOOKUP(D118,DB!A:F,6,0),"")</f>
        <v/>
      </c>
      <c r="J118" s="118" t="str">
        <f>IFERROR(VLOOKUP(D118,DB!A:G,7,0),"")</f>
        <v/>
      </c>
      <c r="K118" s="124"/>
      <c r="L118" s="120" t="str">
        <f>IFERROR(VLOOKUP(D118,DB!A:I,9,0),"")</f>
        <v/>
      </c>
    </row>
    <row r="119" spans="1:12" ht="15" customHeight="1">
      <c r="A119" s="125"/>
      <c r="B119" s="125" t="str">
        <f>IFERROR(VLOOKUP(D119,DB!A:K,11,0),"")</f>
        <v/>
      </c>
      <c r="C119" s="126"/>
      <c r="D119" s="127"/>
      <c r="E119" s="128"/>
      <c r="F119" s="129"/>
      <c r="G119" s="130">
        <f ca="1">IFERROR(NOW()-F119,"")</f>
        <v>45962.451815509259</v>
      </c>
      <c r="H119" s="129"/>
      <c r="I119" s="125" t="str">
        <f>IFERROR(VLOOKUP(D119,DB!A:F,6,0),"")</f>
        <v/>
      </c>
      <c r="J119" s="125" t="str">
        <f>IFERROR(VLOOKUP(D119,DB!A:G,7,0),"")</f>
        <v/>
      </c>
      <c r="K119" s="131"/>
      <c r="L119" s="127" t="str">
        <f>IFERROR(VLOOKUP(D119,DB!A:I,9,0),"")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70.619755324070866</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39102</v>
      </c>
      <c r="F3" s="38">
        <v>45926.188877314817</v>
      </c>
      <c r="G3" s="143">
        <f t="shared" ref="G3" ca="1" si="0">IFERROR(NOW()-F3,"")</f>
        <v>36.26293819444254</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39102</v>
      </c>
      <c r="F4" s="152">
        <v>45948.661111111112</v>
      </c>
      <c r="G4" s="153">
        <f ca="1">IFERROR(NOW()-F4,"")</f>
        <v>13.790704398146772</v>
      </c>
      <c r="H4" s="152">
        <v>45948.661111111112</v>
      </c>
      <c r="I4" s="151" t="str">
        <f>IFERROR(VLOOKUP(D4,DB!A:F,6,0),"")</f>
        <v>SCECO</v>
      </c>
      <c r="J4" s="151" t="str">
        <f>IFERROR(VLOOKUP(D4,DB!A:G,7,0),"")</f>
        <v>Dead</v>
      </c>
      <c r="K4" s="151" t="s">
        <v>39126</v>
      </c>
      <c r="L4" s="151" t="str">
        <f>IFERROR(VLOOKUP(D4,DB!A:I,9,0),"")</f>
        <v>Latis</v>
      </c>
    </row>
    <row r="5" spans="1:13" ht="15">
      <c r="A5" s="151"/>
      <c r="B5" s="151" t="str">
        <f>IFERROR(VLOOKUP(D5,DB!A:K,11,0),"")</f>
        <v/>
      </c>
      <c r="C5" s="151"/>
      <c r="D5" s="151"/>
      <c r="E5" s="151"/>
      <c r="F5" s="152"/>
      <c r="G5" s="153">
        <f ca="1">IFERROR(NOW()-F5,"")</f>
        <v>45962.451815509259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45962.451815509259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45962.451815509259</v>
      </c>
      <c r="H7" s="152"/>
      <c r="I7" s="151" t="str">
        <f>IFERROR(VLOOKUP(D7,DB!A:F,6,0),"")</f>
        <v/>
      </c>
      <c r="J7" s="151" t="str">
        <f>IFERROR(VLOOKUP(D7,DB!A:G,7,0),"")</f>
        <v/>
      </c>
      <c r="K7" s="151"/>
      <c r="L7" s="151" t="str">
        <f>IFERROR(VLOOKUP(D7,DB!A:I,9,0),"")</f>
        <v/>
      </c>
    </row>
    <row r="8" spans="1:13" ht="15">
      <c r="A8" s="151"/>
      <c r="B8" s="151" t="str">
        <f>IFERROR(VLOOKUP(D8,DB!A:K,11,0),"")</f>
        <v>R5</v>
      </c>
      <c r="C8" s="151"/>
      <c r="D8" s="151" t="s">
        <v>33431</v>
      </c>
      <c r="E8" s="151"/>
      <c r="F8" s="152"/>
      <c r="G8" s="153">
        <f ca="1">IFERROR(NOW()-F8,"")</f>
        <v>45962.451815509259</v>
      </c>
      <c r="H8" s="152"/>
      <c r="I8" s="151" t="str">
        <f>IFERROR(VLOOKUP(D8,DB!A:F,6,0),"")</f>
        <v>SCECO</v>
      </c>
      <c r="J8" s="151" t="str">
        <f>IFERROR(VLOOKUP(D8,DB!A:G,7,0),"")</f>
        <v>Dead</v>
      </c>
      <c r="K8" s="151"/>
      <c r="L8" s="151" t="str">
        <f>IFERROR(VLOOKUP(D8,DB!A:I,9,0),"")</f>
        <v>Latis</v>
      </c>
    </row>
    <row r="9" spans="1:13" ht="15">
      <c r="A9" s="151"/>
      <c r="B9" s="151" t="str">
        <f>IFERROR(VLOOKUP(D9,DB!A:K,11,0),"")</f>
        <v/>
      </c>
      <c r="C9" s="151"/>
      <c r="D9" s="151"/>
      <c r="E9" s="151"/>
      <c r="F9" s="152"/>
      <c r="G9" s="153">
        <f ca="1">IFERROR(NOW()-F9,"")</f>
        <v>45962.451815509259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45962.451815509259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45962.451815509259</v>
      </c>
      <c r="H11" s="152"/>
      <c r="I11" s="151" t="str">
        <f>IFERROR(VLOOKUP(D11,DB!A:F,6,0),"")</f>
        <v/>
      </c>
      <c r="J11" s="151" t="str">
        <f>IFERROR(VLOOKUP(D11,DB!A:G,7,0),"")</f>
        <v/>
      </c>
      <c r="K11" s="151"/>
      <c r="L11" s="151" t="str">
        <f>IFERROR(VLOOKUP(D11,DB!A:I,9,0),"")</f>
        <v/>
      </c>
    </row>
    <row r="12" spans="1:13" ht="15">
      <c r="A12" s="151"/>
      <c r="B12" s="151" t="str">
        <f>IFERROR(VLOOKUP(D12,DB!A:K,11,0),"")</f>
        <v/>
      </c>
      <c r="C12" s="151"/>
      <c r="D12" s="169"/>
      <c r="E12" s="151"/>
      <c r="F12" s="152"/>
      <c r="G12" s="153">
        <f ca="1">IFERROR(NOW()-F12,"")</f>
        <v>45962.451815509259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45962.451815509259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45962.451815509259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45962.451815509259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45962.451815509259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45962.451815509259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45962.451815509259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45962.451815509259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45962.451815509259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45962.451815509259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45962.451815509259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45962.451815509259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45962.451815509259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45962.451815509259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45962.451815509259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45962.451815509259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45962.451815509259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45962.451815509259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45962.451815509259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45962.451815509259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45962.451815509259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45962.451815509259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45962.451815509259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45962.451815509259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45962.451815509259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45962.451815509259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45962.451815509259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45962.451815509259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45962.451815509259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45962.451815509259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45962.451815509259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45962.451815509259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45962.451815509259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45962.451815509259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45962.451815509259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45962.451815509259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45962.451815509259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45962.451815509259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45962.451815509259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45962.451815509259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45962.451815509259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45962.451815509259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45962.451815509259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45962.451815509259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45962.451815509259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45962.451815509259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45962.451815509259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45962.451815509259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45962.451815509259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45962.451815509259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45962.451815509259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45962.451815509259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45962.451815509259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45962.451815509259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45962.451815509259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45962.451815509259</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45962.451815509259</v>
      </c>
      <c r="H68" s="152"/>
      <c r="I68" s="151" t="str">
        <f>IFERROR(VLOOKUP(D68,DB!A:F,6,0),"")</f>
        <v/>
      </c>
      <c r="J68" s="151" t="str">
        <f>IFERROR(VLOOKUP(D68,DB!A:G,7,0),"")</f>
        <v/>
      </c>
      <c r="K68" s="151"/>
      <c r="L68" s="151" t="str">
        <f>IFERROR(VLOOKUP(D68,DB!A:I,9,0),"")</f>
        <v/>
      </c>
    </row>
    <row r="69" spans="1:12" ht="15">
      <c r="A69" s="151"/>
      <c r="B69" s="151" t="str">
        <f>IFERROR(VLOOKUP(D69,DB!A:K,11,0),"")</f>
        <v/>
      </c>
      <c r="C69" s="151"/>
      <c r="D69" s="151"/>
      <c r="E69" s="151"/>
      <c r="F69" s="152"/>
      <c r="G69" s="153">
        <f ca="1">IFERROR(NOW()-F69,"")</f>
        <v>45962.451815509259</v>
      </c>
      <c r="H69" s="152"/>
      <c r="I69" s="151" t="str">
        <f>IFERROR(VLOOKUP(D69,DB!A:F,6,0),"")</f>
        <v/>
      </c>
      <c r="J69" s="151" t="str">
        <f>IFERROR(VLOOKUP(D69,DB!A:G,7,0),"")</f>
        <v/>
      </c>
      <c r="K69" s="151"/>
      <c r="L69" s="151" t="str">
        <f>IFERROR(VLOOKUP(D69,DB!A:I,9,0),"")</f>
        <v/>
      </c>
    </row>
    <row r="70" spans="1:12" ht="15">
      <c r="A70" s="151"/>
      <c r="B70" s="151" t="str">
        <f>IFERROR(VLOOKUP(D70,DB!A:K,11,0),"")</f>
        <v/>
      </c>
      <c r="C70" s="151"/>
      <c r="D70" s="151"/>
      <c r="E70" s="151"/>
      <c r="F70" s="152"/>
      <c r="G70" s="153">
        <f ca="1">IFERROR(NOW()-F70,"")</f>
        <v>45962.451815509259</v>
      </c>
      <c r="H70" s="152"/>
      <c r="I70" s="151" t="str">
        <f>IFERROR(VLOOKUP(D70,DB!A:F,6,0),"")</f>
        <v/>
      </c>
      <c r="J70" s="151" t="str">
        <f>IFERROR(VLOOKUP(D70,DB!A:G,7,0),"")</f>
        <v/>
      </c>
      <c r="K70" s="151"/>
      <c r="L70" s="151" t="str">
        <f>IFERROR(VLOOKUP(D70,DB!A:I,9,0),"")</f>
        <v/>
      </c>
    </row>
    <row r="71" spans="1:12" ht="15">
      <c r="A71" s="157"/>
      <c r="B71" s="157" t="str">
        <f>IFERROR(VLOOKUP(D71,DB!A:K,11,0),"")</f>
        <v/>
      </c>
      <c r="C71" s="157"/>
      <c r="D71" s="157"/>
      <c r="E71" s="157"/>
      <c r="F71" s="158"/>
      <c r="G71" s="159">
        <f ca="1">IFERROR(NOW()-F71,"")</f>
        <v>45962.451815509259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45962.451815509259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45962.451815509259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45962.451815509259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45962.451815509259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45962.451815509259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45962.451815509259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45962.451815509259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45962.451815509259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45962.451815509259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45962.451815509259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45962.451815509259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45962.451815509259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45962.451815509259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45962.451815509259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45962.451815509259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45962.451815509259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45962.451815509259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45962.451815509259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45962.451815509259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45962.451815509259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45962.451815509259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45962.451815509259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45962.451815509259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45962.451815509259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45962.451815509259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45962.451815509259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45962.451815509259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45962.451815509259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45962.451815509259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45962.451815509259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45962.451815509259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45962.451815509259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45962.451815509259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45962.451815509259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45962.451815509259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45962.451815509259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45962.451815509259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45962.451815509259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45962.451815509259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45962.451815509259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45962.451815509259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45962.451815509259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45962.451815509259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45962.451815509259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45962.451815509259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45962.451815509259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45962.451815509259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45962.451815509259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45962.451815509259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45962.451815509259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45962.451815509259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45962.451815509259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45962.451815509259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45962.451815509259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45962.451815509259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45962.451815509259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45962.451815509259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45962.451815509259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45962.451815509259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45962.451815509259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45962.451815509259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45962.451815509259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45962.451815509259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45962.451815509259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45962.451815509259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45962.451815509259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45962.451815509259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45962.451815509259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45962.451815509259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45962.451815509259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45962.451815509259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45962.451815509259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45962.451815509259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45962.451815509259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45962.451815509259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45962.451815509259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45962.451815509259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45962.451815509259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45962.451815509259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45962.451815509259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45962.451815509259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45962.451815509259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45962.451815509259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45962.451815509259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45962.451815509259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45962.451815509259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45962.451815509259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45962.451815509259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45962.451815509259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45962.451815509259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45962.451815509259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45962.451815509259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45962.451815509259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45962.451815509259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45962.451815509259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45962.451815509259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45962.451815509259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45962.451815509259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45962.451815509259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45962.451815509259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45962.451815509259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45962.451815509259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45962.451815509259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45962.451815509259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45962.451815509259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45962.451815509259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45962.451815509259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45962.451815509259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45962.451815509259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45962.451815509259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45962.451815509259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45962.451815509259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45962.451815509259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45962.451815509259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45962.451815509259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45962.451815509259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45962.451815509259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45962.451815509259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45962.451815509259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45962.451815509259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45962.451815509259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45962.451815509259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45962.451815509259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45962.451815509259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45962.451815509259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45962.451815509259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45962.451815509259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45962.451815509259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45962.451815509259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45962.451815509259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45962.451815509259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45962.451815509259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45962.451815509259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45962.451815509259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45962.451815509259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45962.451815509259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45962.451815509259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45962.451815509259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45962.451815509259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45962.451815509259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45962.451815509259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45962.451815509259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45962.451815509259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45962.451815509259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45962.451815509259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45962.451815509259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45962.451815509259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45962.451815509259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45962.451815509259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45962.451815509259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45962.451815509259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45962.451815509259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45962.451815509259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45962.451815509259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45962.451815509259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45962.451815509259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45962.451815509259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45962.451815509259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45962.451815509259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45962.451815509259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45962.451815509259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45962.451815509259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45962.451815509259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45962.451815509259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45962.451815509259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45962.451815509259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45962.451815509259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45962.451815509259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45962.451815509259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45962.451815509259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45962.451815509259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45962.451815509259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45962.451815509259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45962.451815509259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45962.451815509259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45962.451815509259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45962.451815509259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45962.451815509259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45962.451815509259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45962.451815509259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45962.451815509259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45962.451815509259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45962.451815509259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45962.451815509259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45962.451815509259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45962.451815509259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45962.451815509259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45962.451815509259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45962.451815509259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45962.451815509259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45962.451815509259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45962.451815509259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45962.451815509259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45962.451815509259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45962.451815509259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45962.451815509259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45962.451815509259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45962.451815509259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45962.451815509259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45962.451815509259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45962.451815509259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45962.451815509259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45962.451815509259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45962.451815509259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45962.451815509259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45962.451815509259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45962.451815509259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45962.451815509259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45962.451815509259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45962.451815509259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45962.451815509259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45962.451815509259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45962.451815509259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45962.451815509259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45962.451815509259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45962.451815509259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45962.451815509259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45962.451815509259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45962.451815509259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45962.451815509259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45962.451815509259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45962.451815509259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45962.451815509259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45962.451815509259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45962.451815509259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45962.451815509259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45962.451815509259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45962.451815509259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45962.451815509259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45962.451815509259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45962.451815509259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45962.451815509259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45962.451815509259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45962.451815509259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45962.451815509259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45962.451815509259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45962.451815509259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45962.451815509259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45962.451815509259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45962.451815509259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45962.451815509259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45962.451815509259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45962.451815509259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45962.451815509259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45962.451815509259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45962.451815509259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45962.451815509259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45962.451815509259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45962.451815509259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45962.451815509259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45962.451815509259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45962.451815509259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45962.451815509259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45962.451815509259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45962.451815509259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45962.451815509259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45962.451815509259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45962.451815509259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45962.451815509259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45962.451815509259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45962.451815509259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45962.451815509259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45962.451815509259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45962.451815509259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45962.451815509259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45962.451815509259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45962.451815509259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45962.451815509259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45962.451815509259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45962.451815509259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45962.451815509259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45962.451815509259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45962.451815509259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45962.451815509259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45962.451815509259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45962.451815509259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45962.451815509259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45962.451815509259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45962.451815509259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45962.451815509259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45962.451815509259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45962.451815509259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45962.451815509259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45962.451815509259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45962.451815509259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45962.451815509259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45962.451815509259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45962.451815509259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45962.451815509259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45962.451815509259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45962.451815509259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45962.451815509259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45962.451815509259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45962.451815509259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45962.451815509259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45962.451815509259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45962.451815509259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45962.451815509259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45962.451815509259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45962.451815509259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45962.451815509259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45962.451815509259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45962.451815509259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45962.451815509259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45962.451815509259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45962.451815509259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45962.451815509259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45962.451815509259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45962.451815509259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45962.451815509259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45962.451815509259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45962.451815509259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45962.451815509259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45962.451815509259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45962.451815509259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45962.451815509259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45962.451815509259</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45962.451815509259</v>
      </c>
      <c r="H389" s="158"/>
      <c r="I389" s="157" t="str">
        <f>IFERROR(VLOOKUP(D389,DB!A:F,6,0),"")</f>
        <v/>
      </c>
      <c r="J389" s="157" t="str">
        <f>IFERROR(VLOOKUP(D389,DB!A:G,7,0),"")</f>
        <v/>
      </c>
      <c r="K389" s="157"/>
      <c r="L389" s="157" t="str">
        <f>IFERROR(VLOOKUP(D389,DB!A:I,9,0),"")</f>
        <v/>
      </c>
    </row>
    <row r="390" spans="1:12" ht="15">
      <c r="A390" s="157"/>
      <c r="B390" s="157" t="str">
        <f>IFERROR(VLOOKUP(D390,DB!A:K,11,0),"")</f>
        <v/>
      </c>
      <c r="C390" s="157"/>
      <c r="D390" s="157"/>
      <c r="E390" s="157"/>
      <c r="F390" s="158"/>
      <c r="G390" s="159">
        <f ca="1">IFERROR(NOW()-F390,"")</f>
        <v>45962.451815509259</v>
      </c>
      <c r="H390" s="158"/>
      <c r="I390" s="157" t="str">
        <f>IFERROR(VLOOKUP(D390,DB!A:F,6,0),"")</f>
        <v/>
      </c>
      <c r="J390" s="157" t="str">
        <f>IFERROR(VLOOKUP(D390,DB!A:G,7,0),"")</f>
        <v/>
      </c>
      <c r="K390" s="157"/>
      <c r="L390" s="157" t="str">
        <f>IFERROR(VLOOKUP(D390,DB!A:I,9,0),"")</f>
        <v/>
      </c>
    </row>
    <row r="391" spans="1:12" ht="15">
      <c r="A391" s="157"/>
      <c r="B391" s="157" t="str">
        <f>IFERROR(VLOOKUP(D391,DB!A:K,11,0),"")</f>
        <v/>
      </c>
      <c r="C391" s="157"/>
      <c r="D391" s="157"/>
      <c r="E391" s="157"/>
      <c r="F391" s="158"/>
      <c r="G391" s="159">
        <f ca="1">IFERROR(NOW()-F391,"")</f>
        <v>45962.451815509259</v>
      </c>
      <c r="H391" s="158"/>
      <c r="I391" s="157" t="str">
        <f>IFERROR(VLOOKUP(D391,DB!A:F,6,0),"")</f>
        <v/>
      </c>
      <c r="J391" s="157" t="str">
        <f>IFERROR(VLOOKUP(D391,DB!A:G,7,0),"")</f>
        <v/>
      </c>
      <c r="K391" s="157"/>
      <c r="L391" s="157"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2</v>
      </c>
      <c r="D2" s="102" t="s">
        <v>29406</v>
      </c>
      <c r="E2" s="105" t="s">
        <v>39021</v>
      </c>
      <c r="F2" s="106"/>
      <c r="G2" s="76">
        <f ca="1">IFERROR(NOW()-F2,"-")</f>
        <v>45962.451815509259</v>
      </c>
      <c r="H2" s="106">
        <v>45962.422696759262</v>
      </c>
      <c r="I2" s="102" t="str">
        <f>IFERROR(VLOOKUP(D2,DB!A:F,6,0),"")</f>
        <v>SCECO</v>
      </c>
      <c r="J2" s="101" t="str">
        <f>IFERROR(VLOOKUP(D2,DB!A:G,7,0),"")</f>
        <v>Dead</v>
      </c>
      <c r="K2" s="107" t="s">
        <v>39128</v>
      </c>
      <c r="L2" s="108" t="str">
        <f>IFERROR(VLOOKUP(D2,DB!A:I,9,0),"")</f>
        <v>Latis</v>
      </c>
    </row>
    <row r="3" spans="1:16383" ht="31.5" customHeight="1">
      <c r="A3" s="103"/>
      <c r="B3" s="102" t="str">
        <f>IFERROR(VLOOKUP(D3,DB!A:K,11,0),"")</f>
        <v/>
      </c>
      <c r="C3" s="104"/>
      <c r="D3" s="102"/>
      <c r="E3" s="105"/>
      <c r="F3" s="106"/>
      <c r="G3" s="76">
        <f ca="1">IFERROR(NOW()-F3,"-")</f>
        <v>45962.451815509259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45962.451815509259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45962.451815509259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45962.451815509259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45962.451815509259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45962.451815509259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45962.451815509259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45962.451815509259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45962.451815509259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45962.451815509259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45962.451815509259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45962.451815509259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45962.451815509259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45962.451815509259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45962.451815509259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45962.451815509259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45962.451815509259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45962.451815509259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45962.451815509259</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45962.451815509259</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45962.451815509259</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45962.451815509259</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45962.451815509259</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45962.451815509259</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2025-11-01T07:50:40Z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